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8_{CC3688CA-6584-544C-B650-7E79A3A5B8DE}" xr6:coauthVersionLast="47" xr6:coauthVersionMax="47" xr10:uidLastSave="{00000000-0000-0000-0000-000000000000}"/>
  <bookViews>
    <workbookView xWindow="-390" yWindow="195" windowWidth="27675" windowHeight="15390" xr2:uid="{00000000-000D-0000-FFFF-FFFF00000000}"/>
  </bookViews>
  <sheets>
    <sheet name="risorse covid 2021" sheetId="2" r:id="rId1"/>
    <sheet name="cruscotto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'risorse covid 2021'!$A$6:$AH$601</definedName>
    <definedName name="perdita_max">'[1]Previsione 2020_2021'!$BF$1</definedName>
    <definedName name="perdita_min">'[1]Previsione 2020_2021'!$BF$2</definedName>
    <definedName name="quota_nov_dic19">'[2]chk_datiGETTITO (2)'!#REF!</definedName>
    <definedName name="Quota1_AddIRPEF" localSheetId="1">'[3]Schema riparto'!$AS$2</definedName>
    <definedName name="Quota2_Saldo2020">'[3]Schema riparto'!$AT$2</definedName>
    <definedName name="Quota3_Perdite2021">'[3]Schema riparto'!$AX$2</definedName>
    <definedName name="soglia">#REF!</definedName>
    <definedName name="sogliaMAX">'[2]chk_datiGETTITO (2)'!#REF!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E14" i="3"/>
  <c r="F2" i="2"/>
  <c r="AR4" i="2"/>
  <c r="AS4" i="2"/>
  <c r="AG4" i="2"/>
  <c r="AH4" i="2"/>
  <c r="AI4" i="2"/>
  <c r="AJ4" i="2"/>
  <c r="AK4" i="2"/>
  <c r="AL4" i="2"/>
  <c r="AM4" i="2"/>
  <c r="AN4" i="2"/>
  <c r="AO4" i="2"/>
  <c r="AP4" i="2"/>
  <c r="AQ4" i="2"/>
  <c r="D7" i="3"/>
  <c r="E16" i="3"/>
  <c r="E18" i="3"/>
  <c r="E19" i="3"/>
  <c r="I8" i="3"/>
  <c r="J9" i="3"/>
  <c r="E10" i="3"/>
  <c r="I9" i="3"/>
  <c r="E11" i="3"/>
  <c r="E20" i="3"/>
  <c r="J8" i="3"/>
  <c r="D8" i="3"/>
  <c r="I7" i="3"/>
  <c r="E17" i="3"/>
  <c r="J7" i="3"/>
  <c r="E5" i="3"/>
  <c r="E9" i="3"/>
  <c r="AF4" i="2"/>
  <c r="K9" i="3"/>
  <c r="E12" i="3"/>
  <c r="F12" i="3"/>
  <c r="F7" i="3"/>
  <c r="E21" i="3"/>
  <c r="F21" i="3"/>
  <c r="K7" i="3"/>
  <c r="F9" i="3"/>
  <c r="F8" i="3"/>
  <c r="F20" i="3"/>
  <c r="F19" i="3"/>
  <c r="F18" i="3"/>
  <c r="F17" i="3"/>
  <c r="F16" i="3"/>
  <c r="E13" i="3"/>
  <c r="F13" i="3"/>
  <c r="K8" i="3"/>
  <c r="K10" i="3"/>
  <c r="O4" i="2"/>
  <c r="M4" i="2"/>
  <c r="N4" i="2"/>
  <c r="P4" i="2"/>
  <c r="Q4" i="2"/>
  <c r="R4" i="2"/>
  <c r="S4" i="2"/>
  <c r="T4" i="2"/>
  <c r="U4" i="2"/>
  <c r="V4" i="2"/>
  <c r="W4" i="2"/>
  <c r="X4" i="2"/>
  <c r="Y4" i="2"/>
  <c r="Z4" i="2"/>
  <c r="AD4" i="2"/>
  <c r="AA4" i="2"/>
  <c r="AB4" i="2"/>
  <c r="AC4" i="2"/>
  <c r="AE4" i="2"/>
  <c r="L4" i="2"/>
</calcChain>
</file>

<file path=xl/sharedStrings.xml><?xml version="1.0" encoding="utf-8"?>
<sst xmlns="http://schemas.openxmlformats.org/spreadsheetml/2006/main" count="6057" uniqueCount="1900">
  <si>
    <t>codBDAP</t>
  </si>
  <si>
    <t>codSIOPE</t>
  </si>
  <si>
    <t>MINT</t>
  </si>
  <si>
    <t>AREA</t>
  </si>
  <si>
    <t>REGIONE</t>
  </si>
  <si>
    <t>PROVINCIA</t>
  </si>
  <si>
    <t>CAP</t>
  </si>
  <si>
    <t>DEM</t>
  </si>
  <si>
    <t>ENTE</t>
  </si>
  <si>
    <t>POP</t>
  </si>
  <si>
    <t>0</t>
  </si>
  <si>
    <t>NORD</t>
  </si>
  <si>
    <t>2 - 1.001-5.000</t>
  </si>
  <si>
    <t>1</t>
  </si>
  <si>
    <t>111142930549694901</t>
  </si>
  <si>
    <t>716780</t>
  </si>
  <si>
    <t>VENETO</t>
  </si>
  <si>
    <t>TREVISO</t>
  </si>
  <si>
    <t>3 - 5.001-10.000</t>
  </si>
  <si>
    <t>RESANA</t>
  </si>
  <si>
    <t>5 - 20.001-60.000</t>
  </si>
  <si>
    <t>4 - 10.001-20.000</t>
  </si>
  <si>
    <t>1 - FINO a 1.000</t>
  </si>
  <si>
    <t>113042930459198201</t>
  </si>
  <si>
    <t>723517</t>
  </si>
  <si>
    <t>ROVIGO</t>
  </si>
  <si>
    <t>STIENTA</t>
  </si>
  <si>
    <t>113642930452986502</t>
  </si>
  <si>
    <t>710259</t>
  </si>
  <si>
    <t>PADOVA</t>
  </si>
  <si>
    <t>TORREGLIA</t>
  </si>
  <si>
    <t>114355015368532901</t>
  </si>
  <si>
    <t>32109036</t>
  </si>
  <si>
    <t>PIEVE DEL GRAPPA</t>
  </si>
  <si>
    <t>115242930541272802</t>
  </si>
  <si>
    <t>705090</t>
  </si>
  <si>
    <t>VICENZA</t>
  </si>
  <si>
    <t>POZZOLEONE</t>
  </si>
  <si>
    <t>115242930543567601</t>
  </si>
  <si>
    <t>123316</t>
  </si>
  <si>
    <t>MONSELICE</t>
  </si>
  <si>
    <t>116242930508328601</t>
  </si>
  <si>
    <t>705825</t>
  </si>
  <si>
    <t>CAMPODORO</t>
  </si>
  <si>
    <t>116342930537140702</t>
  </si>
  <si>
    <t>49378</t>
  </si>
  <si>
    <t>ROMANO D'EZZELINO</t>
  </si>
  <si>
    <t>116442929000220902</t>
  </si>
  <si>
    <t>47083</t>
  </si>
  <si>
    <t>CARRÈ</t>
  </si>
  <si>
    <t>116542930525090302</t>
  </si>
  <si>
    <t>124577</t>
  </si>
  <si>
    <t>VERONA</t>
  </si>
  <si>
    <t>TORRI DEL BENACO</t>
  </si>
  <si>
    <t>116648880677178601</t>
  </si>
  <si>
    <t>31046823</t>
  </si>
  <si>
    <t>VAL LIONA</t>
  </si>
  <si>
    <t>119142930531415701</t>
  </si>
  <si>
    <t>25917</t>
  </si>
  <si>
    <t>BELLUNO</t>
  </si>
  <si>
    <t>SOSPIROLO</t>
  </si>
  <si>
    <t>119242930463926601</t>
  </si>
  <si>
    <t>720913</t>
  </si>
  <si>
    <t>BEVILACQUA</t>
  </si>
  <si>
    <t>119942930529966301</t>
  </si>
  <si>
    <t>79864</t>
  </si>
  <si>
    <t>SAN ZENO DI MONTAGNA</t>
  </si>
  <si>
    <t>7 - 100.001-250.000</t>
  </si>
  <si>
    <t>122045812911672801</t>
  </si>
  <si>
    <t>30453515</t>
  </si>
  <si>
    <t>VAL DI ZOLDO</t>
  </si>
  <si>
    <t>122742930471847401</t>
  </si>
  <si>
    <t>102886</t>
  </si>
  <si>
    <t>ZERMEGHEDO</t>
  </si>
  <si>
    <t>123242929642362602</t>
  </si>
  <si>
    <t>11137793</t>
  </si>
  <si>
    <t>PORTOBUFFOLÈ</t>
  </si>
  <si>
    <t>124242930509420702</t>
  </si>
  <si>
    <t>11117415</t>
  </si>
  <si>
    <t>CESIOMAGGIORE</t>
  </si>
  <si>
    <t>124542930520334001</t>
  </si>
  <si>
    <t>716561</t>
  </si>
  <si>
    <t>CORBOLA</t>
  </si>
  <si>
    <t>126442930459684102</t>
  </si>
  <si>
    <t>11137406</t>
  </si>
  <si>
    <t>CONSELVE</t>
  </si>
  <si>
    <t>131242930547233301</t>
  </si>
  <si>
    <t>11141733</t>
  </si>
  <si>
    <t>GALZIGNANO TERME</t>
  </si>
  <si>
    <t>134642930516950001</t>
  </si>
  <si>
    <t>724758</t>
  </si>
  <si>
    <t>ARCADE</t>
  </si>
  <si>
    <t>135642930540310801</t>
  </si>
  <si>
    <t>23281590</t>
  </si>
  <si>
    <t>UNIONE DEI COMUNI DEL MEDIO BRENTA</t>
  </si>
  <si>
    <t>136547333292481101</t>
  </si>
  <si>
    <t>30825255</t>
  </si>
  <si>
    <t>UNIONE DI COMUNI MARCA OCCIDENTALE</t>
  </si>
  <si>
    <t>6 - 60.001-100.000</t>
  </si>
  <si>
    <t>137142930548214702</t>
  </si>
  <si>
    <t>124527</t>
  </si>
  <si>
    <t>ZEVIO</t>
  </si>
  <si>
    <t>139342930529079402</t>
  </si>
  <si>
    <t>35507</t>
  </si>
  <si>
    <t>SALARA</t>
  </si>
  <si>
    <t>141142929230384801</t>
  </si>
  <si>
    <t>117558</t>
  </si>
  <si>
    <t>VENEZIA</t>
  </si>
  <si>
    <t>NOVENTA DI PIAVE</t>
  </si>
  <si>
    <t>142542930528712602</t>
  </si>
  <si>
    <t>103981</t>
  </si>
  <si>
    <t>SERNAGLIA DELLA BATTAGLIA</t>
  </si>
  <si>
    <t>144642930473806401</t>
  </si>
  <si>
    <t>11117516</t>
  </si>
  <si>
    <t>OSPITALE DI CADORE</t>
  </si>
  <si>
    <t>145242930530017602</t>
  </si>
  <si>
    <t>86327</t>
  </si>
  <si>
    <t>CROCETTA DEL MONTELLO</t>
  </si>
  <si>
    <t>146142930463763601</t>
  </si>
  <si>
    <t>718099</t>
  </si>
  <si>
    <t>ADRIA</t>
  </si>
  <si>
    <t>147042930517911201</t>
  </si>
  <si>
    <t>92130</t>
  </si>
  <si>
    <t>NOVENTA VICENTINA</t>
  </si>
  <si>
    <t>149242930528314001</t>
  </si>
  <si>
    <t>65914</t>
  </si>
  <si>
    <t>SAN MARTINO BUON ALBERGO</t>
  </si>
  <si>
    <t>149842930518260702</t>
  </si>
  <si>
    <t>708533</t>
  </si>
  <si>
    <t>ISOLA VICENTINA</t>
  </si>
  <si>
    <t>153342930475440202</t>
  </si>
  <si>
    <t>11318935</t>
  </si>
  <si>
    <t>SANTO STEFANO DI CADORE</t>
  </si>
  <si>
    <t>155642930546746501</t>
  </si>
  <si>
    <t>51256</t>
  </si>
  <si>
    <t>MARANO VICENTINO</t>
  </si>
  <si>
    <t>156342930522775202</t>
  </si>
  <si>
    <t>11122996</t>
  </si>
  <si>
    <t>FOSSALTA DI PIAVE</t>
  </si>
  <si>
    <t>157842930467986402</t>
  </si>
  <si>
    <t>700566</t>
  </si>
  <si>
    <t>TAIBON AGORDINO</t>
  </si>
  <si>
    <t>158042930478706402</t>
  </si>
  <si>
    <t>11120525</t>
  </si>
  <si>
    <t>VELO D'ASTICO</t>
  </si>
  <si>
    <t>159142930465136102</t>
  </si>
  <si>
    <t>724201</t>
  </si>
  <si>
    <t>ARCOLE</t>
  </si>
  <si>
    <t>159842930474822802</t>
  </si>
  <si>
    <t>800000708</t>
  </si>
  <si>
    <t>UNIONE MONTANA VALBRENTA</t>
  </si>
  <si>
    <t>161542929309260302</t>
  </si>
  <si>
    <t>11142217</t>
  </si>
  <si>
    <t>DANTA DI CADORE</t>
  </si>
  <si>
    <t>163342930450908301</t>
  </si>
  <si>
    <t>64491</t>
  </si>
  <si>
    <t>SAN MICHELE AL TAGLIAMENTO</t>
  </si>
  <si>
    <t>167142930536779402</t>
  </si>
  <si>
    <t>800000711</t>
  </si>
  <si>
    <t>UNIONE MONTANA SPETTABILE REGGENZA DEI SETTE COMUNI</t>
  </si>
  <si>
    <t>168442927948912302</t>
  </si>
  <si>
    <t>723352</t>
  </si>
  <si>
    <t>BERGANTINO</t>
  </si>
  <si>
    <t>168942930549296402</t>
  </si>
  <si>
    <t>29295</t>
  </si>
  <si>
    <t>SEDICO</t>
  </si>
  <si>
    <t>174542930452423502</t>
  </si>
  <si>
    <t>124628</t>
  </si>
  <si>
    <t>FOSSÒ</t>
  </si>
  <si>
    <t>174642929385350302</t>
  </si>
  <si>
    <t>67890</t>
  </si>
  <si>
    <t>BARDOLINO</t>
  </si>
  <si>
    <t>176242930523833802</t>
  </si>
  <si>
    <t>722152</t>
  </si>
  <si>
    <t>SOLESINO</t>
  </si>
  <si>
    <t>177042930546702502</t>
  </si>
  <si>
    <t>724476</t>
  </si>
  <si>
    <t>PRAMAGGIORE</t>
  </si>
  <si>
    <t>177342930462158901</t>
  </si>
  <si>
    <t>706367</t>
  </si>
  <si>
    <t>PIOVE DI SACCO</t>
  </si>
  <si>
    <t>179342928213854001</t>
  </si>
  <si>
    <t>99535</t>
  </si>
  <si>
    <t>ALTISSIMO</t>
  </si>
  <si>
    <t>182342930540143602</t>
  </si>
  <si>
    <t>800000693</t>
  </si>
  <si>
    <t>UNIONE MONTANA ALPAGO</t>
  </si>
  <si>
    <t>183042930530573402</t>
  </si>
  <si>
    <t>704932</t>
  </si>
  <si>
    <t>RONCO ALL'ADIGE</t>
  </si>
  <si>
    <t>184242930458791701</t>
  </si>
  <si>
    <t>22054</t>
  </si>
  <si>
    <t>RIVAMONTE AGORDINO</t>
  </si>
  <si>
    <t>184442930544068301</t>
  </si>
  <si>
    <t>8028</t>
  </si>
  <si>
    <t>LIMANA</t>
  </si>
  <si>
    <t>184542930473060602</t>
  </si>
  <si>
    <t>718156</t>
  </si>
  <si>
    <t>LORIA</t>
  </si>
  <si>
    <t>185242930508862201</t>
  </si>
  <si>
    <t>124952</t>
  </si>
  <si>
    <t>BONAVIGO</t>
  </si>
  <si>
    <t>186442930549950901</t>
  </si>
  <si>
    <t>718747</t>
  </si>
  <si>
    <t>ROSOLINA</t>
  </si>
  <si>
    <t>188242930522584702</t>
  </si>
  <si>
    <t>68024</t>
  </si>
  <si>
    <t>MINERBE</t>
  </si>
  <si>
    <t>188442930534496402</t>
  </si>
  <si>
    <t>721653</t>
  </si>
  <si>
    <t>ANGIARI</t>
  </si>
  <si>
    <t>191342930539983202</t>
  </si>
  <si>
    <t>10701107</t>
  </si>
  <si>
    <t>PIACENZA D'ADIGE</t>
  </si>
  <si>
    <t>194242929166198701</t>
  </si>
  <si>
    <t>706264</t>
  </si>
  <si>
    <t>NOVENTA PADOVANA</t>
  </si>
  <si>
    <t>194642930545150301</t>
  </si>
  <si>
    <t>121481</t>
  </si>
  <si>
    <t>195142930540612502</t>
  </si>
  <si>
    <t>42286</t>
  </si>
  <si>
    <t>VILLAMARZANA</t>
  </si>
  <si>
    <t>196042930540599302</t>
  </si>
  <si>
    <t>33462</t>
  </si>
  <si>
    <t>VILLANOVA MARCHESANA</t>
  </si>
  <si>
    <t>196542930536473202</t>
  </si>
  <si>
    <t>11141241</t>
  </si>
  <si>
    <t>STANGHELLA</t>
  </si>
  <si>
    <t>197542929575341802</t>
  </si>
  <si>
    <t>128426</t>
  </si>
  <si>
    <t>SAN GIORGIO IN BOSCO</t>
  </si>
  <si>
    <t>201442930467818102</t>
  </si>
  <si>
    <t>717113</t>
  </si>
  <si>
    <t>RIVOLI VERONESE</t>
  </si>
  <si>
    <t>202142930527320702</t>
  </si>
  <si>
    <t>11137784</t>
  </si>
  <si>
    <t>ORMELLE</t>
  </si>
  <si>
    <t>205342930534423002</t>
  </si>
  <si>
    <t>705732</t>
  </si>
  <si>
    <t>ARRE</t>
  </si>
  <si>
    <t>206742929927339802</t>
  </si>
  <si>
    <t>31822</t>
  </si>
  <si>
    <t>LOZZO DI CADORE</t>
  </si>
  <si>
    <t>208442930509150801</t>
  </si>
  <si>
    <t>129248</t>
  </si>
  <si>
    <t>BOSCHI SANT'ANNA</t>
  </si>
  <si>
    <t>209742930516270101</t>
  </si>
  <si>
    <t>99043</t>
  </si>
  <si>
    <t>CEGGIA</t>
  </si>
  <si>
    <t>212342930448223102</t>
  </si>
  <si>
    <t>117958</t>
  </si>
  <si>
    <t>SANTA MARIA DI SALA</t>
  </si>
  <si>
    <t>213742930448749601</t>
  </si>
  <si>
    <t>703336</t>
  </si>
  <si>
    <t>PONTECCHIO POLESINE</t>
  </si>
  <si>
    <t>214042930461938401</t>
  </si>
  <si>
    <t>64107</t>
  </si>
  <si>
    <t>VERONELLA</t>
  </si>
  <si>
    <t>215242930532660101</t>
  </si>
  <si>
    <t>703409</t>
  </si>
  <si>
    <t>GAMBELLARA</t>
  </si>
  <si>
    <t>216142930533879302</t>
  </si>
  <si>
    <t>705318</t>
  </si>
  <si>
    <t>CASALE SUL SILE</t>
  </si>
  <si>
    <t>216742930473831902</t>
  </si>
  <si>
    <t>64864</t>
  </si>
  <si>
    <t>LIMENA</t>
  </si>
  <si>
    <t>217242930523998102</t>
  </si>
  <si>
    <t>11121282</t>
  </si>
  <si>
    <t>SCHIAVON</t>
  </si>
  <si>
    <t>217342930452353601</t>
  </si>
  <si>
    <t>124600</t>
  </si>
  <si>
    <t>SANGUINETTO</t>
  </si>
  <si>
    <t>219142930540645401</t>
  </si>
  <si>
    <t>723971</t>
  </si>
  <si>
    <t>VESTENANOVA</t>
  </si>
  <si>
    <t>222442930535290302</t>
  </si>
  <si>
    <t>28972219</t>
  </si>
  <si>
    <t>UNIONE DEI COMUNI DEL CONSELVANO</t>
  </si>
  <si>
    <t>224442930059407701</t>
  </si>
  <si>
    <t>10701105</t>
  </si>
  <si>
    <t>CASTELBALDO</t>
  </si>
  <si>
    <t>224542930538935201</t>
  </si>
  <si>
    <t>28332478</t>
  </si>
  <si>
    <t>UNIONE DEI COMUNI RETENUS</t>
  </si>
  <si>
    <t>226242930530711402</t>
  </si>
  <si>
    <t>704413</t>
  </si>
  <si>
    <t>CAMISANO VICENTINO</t>
  </si>
  <si>
    <t>227142930477466802</t>
  </si>
  <si>
    <t>704633</t>
  </si>
  <si>
    <t>227542930142494701</t>
  </si>
  <si>
    <t>90337</t>
  </si>
  <si>
    <t>MONTEBELLUNA</t>
  </si>
  <si>
    <t>231942930516452801</t>
  </si>
  <si>
    <t>720649</t>
  </si>
  <si>
    <t>GODEGA DI SANT'URBANO</t>
  </si>
  <si>
    <t>232542930522580802</t>
  </si>
  <si>
    <t>71981</t>
  </si>
  <si>
    <t>MIRA</t>
  </si>
  <si>
    <t>235442930544367302</t>
  </si>
  <si>
    <t>706294</t>
  </si>
  <si>
    <t>PIAZZOLA SUL BRENTA</t>
  </si>
  <si>
    <t>236242930474371601</t>
  </si>
  <si>
    <t>40345</t>
  </si>
  <si>
    <t>SAN BONIFACIO</t>
  </si>
  <si>
    <t>236342930546254302</t>
  </si>
  <si>
    <t>721096</t>
  </si>
  <si>
    <t>MARCON</t>
  </si>
  <si>
    <t>238042929765913402</t>
  </si>
  <si>
    <t>704959</t>
  </si>
  <si>
    <t>SILEA</t>
  </si>
  <si>
    <t>238042930469953201</t>
  </si>
  <si>
    <t>20943454</t>
  </si>
  <si>
    <t>U.C. CITTA' DELLA RIVIERA DEL BRENTA</t>
  </si>
  <si>
    <t>239942930541439502</t>
  </si>
  <si>
    <t>724422</t>
  </si>
  <si>
    <t>MONFUMO</t>
  </si>
  <si>
    <t>242242930528340102</t>
  </si>
  <si>
    <t>124907</t>
  </si>
  <si>
    <t>PRESSANA</t>
  </si>
  <si>
    <t>243042930316903701</t>
  </si>
  <si>
    <t>724634</t>
  </si>
  <si>
    <t>FOSSALTA DI PORTOGRUARO</t>
  </si>
  <si>
    <t>243342930517752501</t>
  </si>
  <si>
    <t>43816</t>
  </si>
  <si>
    <t>ILLASI</t>
  </si>
  <si>
    <t>244942930458206101</t>
  </si>
  <si>
    <t>100180</t>
  </si>
  <si>
    <t>MONTICELLO CONTE OTTO</t>
  </si>
  <si>
    <t>247542930455305002</t>
  </si>
  <si>
    <t>724647</t>
  </si>
  <si>
    <t>VIDOR</t>
  </si>
  <si>
    <t>249242930518300002</t>
  </si>
  <si>
    <t>721066</t>
  </si>
  <si>
    <t>MIRANO</t>
  </si>
  <si>
    <t>252542928683993102</t>
  </si>
  <si>
    <t>705747</t>
  </si>
  <si>
    <t>ARZERGRANDE</t>
  </si>
  <si>
    <t>252842930515912101</t>
  </si>
  <si>
    <t>125747</t>
  </si>
  <si>
    <t>BOSCO CHIESANUOVA</t>
  </si>
  <si>
    <t>253044363071849201</t>
  </si>
  <si>
    <t>30268333</t>
  </si>
  <si>
    <t>UNIONE MONTANA ASTICO</t>
  </si>
  <si>
    <t>253542930460951801</t>
  </si>
  <si>
    <t>124800</t>
  </si>
  <si>
    <t>CAMPONOGARA</t>
  </si>
  <si>
    <t>254642930549295101</t>
  </si>
  <si>
    <t>724509</t>
  </si>
  <si>
    <t>SAN ZENONE DEGLI EZZELINI</t>
  </si>
  <si>
    <t>255042930547075401</t>
  </si>
  <si>
    <t>750941</t>
  </si>
  <si>
    <t>FARA VICENTINO</t>
  </si>
  <si>
    <t>255642930548944602</t>
  </si>
  <si>
    <t>25499808</t>
  </si>
  <si>
    <t>UNIONE DEI COMUNI PRATIARCATI DI ALBIGNASEGO E CASALSERUGO</t>
  </si>
  <si>
    <t>261142930526174002</t>
  </si>
  <si>
    <t>124701</t>
  </si>
  <si>
    <t>PESCANTINA</t>
  </si>
  <si>
    <t>264242930472909102</t>
  </si>
  <si>
    <t>725747</t>
  </si>
  <si>
    <t>GALLIO</t>
  </si>
  <si>
    <t>265142930474007702</t>
  </si>
  <si>
    <t>706034</t>
  </si>
  <si>
    <t>SAN BIAGIO DI CALLALTA</t>
  </si>
  <si>
    <t>265842929476646701</t>
  </si>
  <si>
    <t>51233</t>
  </si>
  <si>
    <t>COLOGNOLA AI COLLI</t>
  </si>
  <si>
    <t>266042930454985302</t>
  </si>
  <si>
    <t>112853</t>
  </si>
  <si>
    <t>MALCESINE</t>
  </si>
  <si>
    <t>266042930538952102</t>
  </si>
  <si>
    <t>20942026</t>
  </si>
  <si>
    <t>U.C. VERONA EST</t>
  </si>
  <si>
    <t>269142930517279701</t>
  </si>
  <si>
    <t>11121262</t>
  </si>
  <si>
    <t>CARTIGLIANO</t>
  </si>
  <si>
    <t>272342930526128902</t>
  </si>
  <si>
    <t>716696</t>
  </si>
  <si>
    <t>GRANTORTO</t>
  </si>
  <si>
    <t>274942930473043401</t>
  </si>
  <si>
    <t>706602</t>
  </si>
  <si>
    <t>SAONARA</t>
  </si>
  <si>
    <t>276642929649295001</t>
  </si>
  <si>
    <t>716679</t>
  </si>
  <si>
    <t>GAZZO</t>
  </si>
  <si>
    <t>278642930515756102</t>
  </si>
  <si>
    <t>46123</t>
  </si>
  <si>
    <t>ARZIGNANO</t>
  </si>
  <si>
    <t>282442930508133501</t>
  </si>
  <si>
    <t>48307</t>
  </si>
  <si>
    <t>BREGANZE</t>
  </si>
  <si>
    <t>286942928684064701</t>
  </si>
  <si>
    <t>11141521</t>
  </si>
  <si>
    <t>BATTAGLIA TERME</t>
  </si>
  <si>
    <t>8 - OLTRE 250.000</t>
  </si>
  <si>
    <t>293342930508994302</t>
  </si>
  <si>
    <t>724219</t>
  </si>
  <si>
    <t>CAVASO DEL TOMBA</t>
  </si>
  <si>
    <t>293642930164668102</t>
  </si>
  <si>
    <t>705134</t>
  </si>
  <si>
    <t>MASERADA SUL PIAVE</t>
  </si>
  <si>
    <t>296542930474349602</t>
  </si>
  <si>
    <t>33434</t>
  </si>
  <si>
    <t>RECOARO TERME</t>
  </si>
  <si>
    <t>296642929820997201</t>
  </si>
  <si>
    <t>11116619</t>
  </si>
  <si>
    <t>LIVINALLONGO DEL COL DI LANA</t>
  </si>
  <si>
    <t>297442930464887802</t>
  </si>
  <si>
    <t>66862</t>
  </si>
  <si>
    <t>299642930472921601</t>
  </si>
  <si>
    <t>716461</t>
  </si>
  <si>
    <t>FERRARA DI MONTE BALDO</t>
  </si>
  <si>
    <t>301242930459796901</t>
  </si>
  <si>
    <t>760733</t>
  </si>
  <si>
    <t>DUEVILLE</t>
  </si>
  <si>
    <t>305542930529910201</t>
  </si>
  <si>
    <t>101673</t>
  </si>
  <si>
    <t>TORRI DI QUARTESOLO</t>
  </si>
  <si>
    <t>306542930533804102</t>
  </si>
  <si>
    <t>11121477</t>
  </si>
  <si>
    <t>CAMPIGLIA DEI BERICI</t>
  </si>
  <si>
    <t>309655136288186001</t>
  </si>
  <si>
    <t>32109045</t>
  </si>
  <si>
    <t>COLCERESA</t>
  </si>
  <si>
    <t>311642930475115902</t>
  </si>
  <si>
    <t>720177</t>
  </si>
  <si>
    <t>LENDINARA</t>
  </si>
  <si>
    <t>312042930543741001</t>
  </si>
  <si>
    <t>54007</t>
  </si>
  <si>
    <t>MONTEFORTE D'ALPONE</t>
  </si>
  <si>
    <t>313442930521399602</t>
  </si>
  <si>
    <t>79624</t>
  </si>
  <si>
    <t>LONIGO</t>
  </si>
  <si>
    <t>314542930452521402</t>
  </si>
  <si>
    <t>78445</t>
  </si>
  <si>
    <t>GREZZANA</t>
  </si>
  <si>
    <t>314742930474399101</t>
  </si>
  <si>
    <t>800000706</t>
  </si>
  <si>
    <t>UNIONE MONTANA BELLUNESE BELLUNO - PONTE NELLE ALPI</t>
  </si>
  <si>
    <t>319442930529431002</t>
  </si>
  <si>
    <t>11117195</t>
  </si>
  <si>
    <t>SEREN DEL GRAPPA</t>
  </si>
  <si>
    <t>329142930539175902</t>
  </si>
  <si>
    <t>709583</t>
  </si>
  <si>
    <t>VILLAFRANCA PADOVANA</t>
  </si>
  <si>
    <t>331642930342522902</t>
  </si>
  <si>
    <t>34036</t>
  </si>
  <si>
    <t>PONTE NELLE ALPI</t>
  </si>
  <si>
    <t>332042930456928601</t>
  </si>
  <si>
    <t>20968</t>
  </si>
  <si>
    <t>ROCCA PIETORE</t>
  </si>
  <si>
    <t>332742930527107102</t>
  </si>
  <si>
    <t>723175</t>
  </si>
  <si>
    <t>SOAVE</t>
  </si>
  <si>
    <t>335742928811707801</t>
  </si>
  <si>
    <t>699011</t>
  </si>
  <si>
    <t>FALCADE</t>
  </si>
  <si>
    <t>336942930511301301</t>
  </si>
  <si>
    <t>705764</t>
  </si>
  <si>
    <t>BORGORICCO</t>
  </si>
  <si>
    <t>341242930518833102</t>
  </si>
  <si>
    <t>10697418</t>
  </si>
  <si>
    <t>POZZONOVO</t>
  </si>
  <si>
    <t>343142930525678801</t>
  </si>
  <si>
    <t>49568</t>
  </si>
  <si>
    <t>SOMMACAMPAGNA</t>
  </si>
  <si>
    <t>343342930466774202</t>
  </si>
  <si>
    <t>11142888</t>
  </si>
  <si>
    <t>ROTZO</t>
  </si>
  <si>
    <t>343842930527264502</t>
  </si>
  <si>
    <t>706529</t>
  </si>
  <si>
    <t>SACCOLONGO</t>
  </si>
  <si>
    <t>343942930548932901</t>
  </si>
  <si>
    <t>11138887</t>
  </si>
  <si>
    <t>TERRASSA PADOVANA</t>
  </si>
  <si>
    <t>344542930518632701</t>
  </si>
  <si>
    <t>709120</t>
  </si>
  <si>
    <t>ERBÈ</t>
  </si>
  <si>
    <t>345142930452588901</t>
  </si>
  <si>
    <t>11141714</t>
  </si>
  <si>
    <t>VILLA ESTENSE</t>
  </si>
  <si>
    <t>348642928210741101</t>
  </si>
  <si>
    <t>10697257</t>
  </si>
  <si>
    <t>ALANO DI PIAVE</t>
  </si>
  <si>
    <t>349742930530005702</t>
  </si>
  <si>
    <t>79866</t>
  </si>
  <si>
    <t>CAPRINO VERONESE</t>
  </si>
  <si>
    <t>349842930537161802</t>
  </si>
  <si>
    <t>706150</t>
  </si>
  <si>
    <t>RONCADE</t>
  </si>
  <si>
    <t>352142930462425302</t>
  </si>
  <si>
    <t>124623</t>
  </si>
  <si>
    <t>CAMPOLONGO MAGGIORE</t>
  </si>
  <si>
    <t>355142930548645401</t>
  </si>
  <si>
    <t>39150</t>
  </si>
  <si>
    <t>356542930547187501</t>
  </si>
  <si>
    <t>705382</t>
  </si>
  <si>
    <t>QUINTO DI TREVISO</t>
  </si>
  <si>
    <t>357942930530778202</t>
  </si>
  <si>
    <t>716601</t>
  </si>
  <si>
    <t>CHIAMPO</t>
  </si>
  <si>
    <t>364242930539775901</t>
  </si>
  <si>
    <t>68169</t>
  </si>
  <si>
    <t>VALEGGIO SUL MINCIO</t>
  </si>
  <si>
    <t>364242930543965801</t>
  </si>
  <si>
    <t>706252</t>
  </si>
  <si>
    <t>MONTEGROTTO TERME</t>
  </si>
  <si>
    <t>364742930533039701</t>
  </si>
  <si>
    <t>58013</t>
  </si>
  <si>
    <t>CORNEDO VICENTINO</t>
  </si>
  <si>
    <t>365742929197782602</t>
  </si>
  <si>
    <t>34809</t>
  </si>
  <si>
    <t>CEREGNANO</t>
  </si>
  <si>
    <t>366342929230173202</t>
  </si>
  <si>
    <t>704848</t>
  </si>
  <si>
    <t>CERRO VERONESE</t>
  </si>
  <si>
    <t>366342930461666002</t>
  </si>
  <si>
    <t>706230</t>
  </si>
  <si>
    <t>MESTRINO</t>
  </si>
  <si>
    <t>368142930457605901</t>
  </si>
  <si>
    <t>47561</t>
  </si>
  <si>
    <t>NEGRAR DI VALPOLICELLA</t>
  </si>
  <si>
    <t>369642930447472302</t>
  </si>
  <si>
    <t>706589</t>
  </si>
  <si>
    <t>SANT'ANGELO DI PIOVE DI SACCO</t>
  </si>
  <si>
    <t>374442930520343301</t>
  </si>
  <si>
    <t>707347</t>
  </si>
  <si>
    <t>CHIARANO</t>
  </si>
  <si>
    <t>376642930474478102</t>
  </si>
  <si>
    <t>11122741</t>
  </si>
  <si>
    <t>PERNUMIA</t>
  </si>
  <si>
    <t>377642930450262401</t>
  </si>
  <si>
    <t>69580</t>
  </si>
  <si>
    <t>MOZZECANE</t>
  </si>
  <si>
    <t>381142930455402501</t>
  </si>
  <si>
    <t>36696</t>
  </si>
  <si>
    <t>VOLTAGO AGORDINO</t>
  </si>
  <si>
    <t>383642930531412502</t>
  </si>
  <si>
    <t>723622</t>
  </si>
  <si>
    <t>CENESELLI</t>
  </si>
  <si>
    <t>384342930531682701</t>
  </si>
  <si>
    <t>720995</t>
  </si>
  <si>
    <t>BAGNOLO DI PO</t>
  </si>
  <si>
    <t>386847507655659101</t>
  </si>
  <si>
    <t>30846666</t>
  </si>
  <si>
    <t>UNIONE DEI COMUNI DELLA BRENTA</t>
  </si>
  <si>
    <t>387142930545653001</t>
  </si>
  <si>
    <t>705268</t>
  </si>
  <si>
    <t>CASIER</t>
  </si>
  <si>
    <t>387642930454143201</t>
  </si>
  <si>
    <t>721483</t>
  </si>
  <si>
    <t>NOALE</t>
  </si>
  <si>
    <t>393242930467765502</t>
  </si>
  <si>
    <t>723718</t>
  </si>
  <si>
    <t>RONCÀ</t>
  </si>
  <si>
    <t>393242930476399502</t>
  </si>
  <si>
    <t>36273</t>
  </si>
  <si>
    <t>LAMON</t>
  </si>
  <si>
    <t>394442928121460502</t>
  </si>
  <si>
    <t>716614</t>
  </si>
  <si>
    <t>CRESPADORO</t>
  </si>
  <si>
    <t>396142929020966702</t>
  </si>
  <si>
    <t>705813</t>
  </si>
  <si>
    <t>CAMPODARSEGO</t>
  </si>
  <si>
    <t>397242930538647501</t>
  </si>
  <si>
    <t>723893</t>
  </si>
  <si>
    <t>SELVA DI PROGNO</t>
  </si>
  <si>
    <t>397842930529378901</t>
  </si>
  <si>
    <t>725708</t>
  </si>
  <si>
    <t>QUARTO D'ALTINO</t>
  </si>
  <si>
    <t>399642930527611501</t>
  </si>
  <si>
    <t>35200</t>
  </si>
  <si>
    <t>FRASSINELLE POLESINE</t>
  </si>
  <si>
    <t>401442930533792802</t>
  </si>
  <si>
    <t>704718</t>
  </si>
  <si>
    <t>CALDOGNO</t>
  </si>
  <si>
    <t>401742928921383502</t>
  </si>
  <si>
    <t>50573</t>
  </si>
  <si>
    <t>CREAZZO</t>
  </si>
  <si>
    <t>403042930479094701</t>
  </si>
  <si>
    <t>19649692</t>
  </si>
  <si>
    <t>U.C. CALDOGNO - COSTABISSARA - ISOLA VICENTINA</t>
  </si>
  <si>
    <t>405342930516793902</t>
  </si>
  <si>
    <t>725634</t>
  </si>
  <si>
    <t>CISON DI VALMARINO</t>
  </si>
  <si>
    <t>405642930454048701</t>
  </si>
  <si>
    <t>11141749</t>
  </si>
  <si>
    <t>MERLARA</t>
  </si>
  <si>
    <t>405742930435843402</t>
  </si>
  <si>
    <t>35907</t>
  </si>
  <si>
    <t>FICAROLO</t>
  </si>
  <si>
    <t>405742930547082702</t>
  </si>
  <si>
    <t>705037</t>
  </si>
  <si>
    <t>QUINTO VICENTINO</t>
  </si>
  <si>
    <t>406842930550301202</t>
  </si>
  <si>
    <t>51108</t>
  </si>
  <si>
    <t>SARCEDO</t>
  </si>
  <si>
    <t>407042930462689801</t>
  </si>
  <si>
    <t>124378</t>
  </si>
  <si>
    <t>CASTEL D'AZZANO</t>
  </si>
  <si>
    <t>409342930526145602</t>
  </si>
  <si>
    <t>119234</t>
  </si>
  <si>
    <t>ZIMELLA</t>
  </si>
  <si>
    <t>412442930508733902</t>
  </si>
  <si>
    <t>11142129</t>
  </si>
  <si>
    <t>AURONZO DI CADORE</t>
  </si>
  <si>
    <t>415642930459931101</t>
  </si>
  <si>
    <t>12804532</t>
  </si>
  <si>
    <t>CIBIANA DI CADORE</t>
  </si>
  <si>
    <t>418842930465831802</t>
  </si>
  <si>
    <t>727153</t>
  </si>
  <si>
    <t>COMUNITA' MONTANA AGNO-CHIAMPO</t>
  </si>
  <si>
    <t>422642930533379302</t>
  </si>
  <si>
    <t>34666</t>
  </si>
  <si>
    <t>SAN NICOLÒ DI COMELICO</t>
  </si>
  <si>
    <t>426551990112501601</t>
  </si>
  <si>
    <t>31578011</t>
  </si>
  <si>
    <t>BARBARANO MOSSANO</t>
  </si>
  <si>
    <t>426842928030317302</t>
  </si>
  <si>
    <t>11141728</t>
  </si>
  <si>
    <t>CINTO EUGANEO</t>
  </si>
  <si>
    <t>428342930530081502</t>
  </si>
  <si>
    <t>63739</t>
  </si>
  <si>
    <t>CAORLE</t>
  </si>
  <si>
    <t>428442930475850102</t>
  </si>
  <si>
    <t>106585</t>
  </si>
  <si>
    <t>GRISIGNANO DI ZOCCO</t>
  </si>
  <si>
    <t>434542930534207102</t>
  </si>
  <si>
    <t>29274</t>
  </si>
  <si>
    <t>TRISSINO</t>
  </si>
  <si>
    <t>435242930532869402</t>
  </si>
  <si>
    <t>37858</t>
  </si>
  <si>
    <t>CANARO</t>
  </si>
  <si>
    <t>435742930543774002</t>
  </si>
  <si>
    <t>79822</t>
  </si>
  <si>
    <t>LAZISE</t>
  </si>
  <si>
    <t>442142930450340102</t>
  </si>
  <si>
    <t>47043</t>
  </si>
  <si>
    <t>POJANA MAGGIORE</t>
  </si>
  <si>
    <t>442342928210699901</t>
  </si>
  <si>
    <t>35374</t>
  </si>
  <si>
    <t>CASTELNOVO BARIANO</t>
  </si>
  <si>
    <t>443042929544004001</t>
  </si>
  <si>
    <t>36972</t>
  </si>
  <si>
    <t>FONZASO</t>
  </si>
  <si>
    <t>445242928258168502</t>
  </si>
  <si>
    <t>29268</t>
  </si>
  <si>
    <t>ARCUGNANO</t>
  </si>
  <si>
    <t>445442930533671402</t>
  </si>
  <si>
    <t>706412</t>
  </si>
  <si>
    <t>POLVERARA</t>
  </si>
  <si>
    <t>449042930480604502</t>
  </si>
  <si>
    <t>721304</t>
  </si>
  <si>
    <t>SCORZÈ</t>
  </si>
  <si>
    <t>452242930543963002</t>
  </si>
  <si>
    <t>705951</t>
  </si>
  <si>
    <t>NOGARA</t>
  </si>
  <si>
    <t>452542929012692802</t>
  </si>
  <si>
    <t>705857</t>
  </si>
  <si>
    <t>CAMPOSAMPIERO</t>
  </si>
  <si>
    <t>453845812820948901</t>
  </si>
  <si>
    <t>30453516</t>
  </si>
  <si>
    <t>ALPAGO</t>
  </si>
  <si>
    <t>456342930544849801</t>
  </si>
  <si>
    <t>700290</t>
  </si>
  <si>
    <t>GUARDA VENETA</t>
  </si>
  <si>
    <t>456842930477211101</t>
  </si>
  <si>
    <t>722349</t>
  </si>
  <si>
    <t>MARENO DI PIAVE</t>
  </si>
  <si>
    <t>456942930474211502</t>
  </si>
  <si>
    <t>19732388</t>
  </si>
  <si>
    <t>FEDERAZIONE DEI COMUNI DEL CAMPOSAMPIERESE</t>
  </si>
  <si>
    <t>457142930456139802</t>
  </si>
  <si>
    <t>46230</t>
  </si>
  <si>
    <t>PESCHIERA DEL GARDA</t>
  </si>
  <si>
    <t>457542930525267002</t>
  </si>
  <si>
    <t>25794</t>
  </si>
  <si>
    <t>MONTECCHIO MAGGIORE</t>
  </si>
  <si>
    <t>457942930459386202</t>
  </si>
  <si>
    <t>36763</t>
  </si>
  <si>
    <t>BORCA DI CADORE</t>
  </si>
  <si>
    <t>461242930532147401</t>
  </si>
  <si>
    <t>712012</t>
  </si>
  <si>
    <t>OPPEANO</t>
  </si>
  <si>
    <t>461742930519807502</t>
  </si>
  <si>
    <t>725782</t>
  </si>
  <si>
    <t>LUGO DI VICENZA</t>
  </si>
  <si>
    <t>463042930545892301</t>
  </si>
  <si>
    <t>103971</t>
  </si>
  <si>
    <t>MONTEGALDELLA</t>
  </si>
  <si>
    <t>463742930457863702</t>
  </si>
  <si>
    <t>31824</t>
  </si>
  <si>
    <t>VIGO DI CADORE</t>
  </si>
  <si>
    <t>464242930478339501</t>
  </si>
  <si>
    <t>77204</t>
  </si>
  <si>
    <t>VALLI DEL PASUBIO</t>
  </si>
  <si>
    <t>466642930525797101</t>
  </si>
  <si>
    <t>36493</t>
  </si>
  <si>
    <t>TRECENTA</t>
  </si>
  <si>
    <t>468042930529448601</t>
  </si>
  <si>
    <t>704587</t>
  </si>
  <si>
    <t>GRUMOLO DELLE ABBADESSE</t>
  </si>
  <si>
    <t>471142930508056702</t>
  </si>
  <si>
    <t>124227</t>
  </si>
  <si>
    <t>BRENTINO BELLUNO</t>
  </si>
  <si>
    <t>472042930464677601</t>
  </si>
  <si>
    <t>11116170</t>
  </si>
  <si>
    <t>SANTA GIUSTINA</t>
  </si>
  <si>
    <t>474142930476260601</t>
  </si>
  <si>
    <t>721186</t>
  </si>
  <si>
    <t>FIESSO D'ARTICO</t>
  </si>
  <si>
    <t>475142930527132602</t>
  </si>
  <si>
    <t>11136818</t>
  </si>
  <si>
    <t>SOSSANO</t>
  </si>
  <si>
    <t>476142930470075602</t>
  </si>
  <si>
    <t>101471</t>
  </si>
  <si>
    <t>VILLAGA</t>
  </si>
  <si>
    <t>476242930528458102</t>
  </si>
  <si>
    <t>706656</t>
  </si>
  <si>
    <t>PREGANZIOL</t>
  </si>
  <si>
    <t>476442928043634301</t>
  </si>
  <si>
    <t>34674</t>
  </si>
  <si>
    <t>BOSARO</t>
  </si>
  <si>
    <t>479542930544388701</t>
  </si>
  <si>
    <t>721280</t>
  </si>
  <si>
    <t>ROVERCHIARA</t>
  </si>
  <si>
    <t>481242929456826602</t>
  </si>
  <si>
    <t>58167</t>
  </si>
  <si>
    <t>NOVE</t>
  </si>
  <si>
    <t>482642930452915102</t>
  </si>
  <si>
    <t>29650</t>
  </si>
  <si>
    <t>TORREBELVICINO</t>
  </si>
  <si>
    <t>482742930509292102</t>
  </si>
  <si>
    <t>11117331</t>
  </si>
  <si>
    <t>CALTO</t>
  </si>
  <si>
    <t>488252042353229101</t>
  </si>
  <si>
    <t>31578018</t>
  </si>
  <si>
    <t>BORGO VENETO</t>
  </si>
  <si>
    <t>491842930510073702</t>
  </si>
  <si>
    <t>11142350</t>
  </si>
  <si>
    <t>ALTIVOLE</t>
  </si>
  <si>
    <t>493242928890484801</t>
  </si>
  <si>
    <t>723414</t>
  </si>
  <si>
    <t>LAGHI</t>
  </si>
  <si>
    <t>495242930523127401</t>
  </si>
  <si>
    <t>17976</t>
  </si>
  <si>
    <t>496542930515960801</t>
  </si>
  <si>
    <t>720167</t>
  </si>
  <si>
    <t>GIACCIANO CON BARUCHELLA</t>
  </si>
  <si>
    <t>497142930458518502</t>
  </si>
  <si>
    <t>124137</t>
  </si>
  <si>
    <t>POVEGLIANO VERONESE</t>
  </si>
  <si>
    <t>497642928726688401</t>
  </si>
  <si>
    <t>37203</t>
  </si>
  <si>
    <t>ARSIÈ</t>
  </si>
  <si>
    <t>498444777497848101</t>
  </si>
  <si>
    <t>800000741</t>
  </si>
  <si>
    <t>UNIONE MONTANA DEL BALDO-GARDA</t>
  </si>
  <si>
    <t>503542930544768701</t>
  </si>
  <si>
    <t>99216</t>
  </si>
  <si>
    <t>PONZANO VENETO</t>
  </si>
  <si>
    <t>503542930548255301</t>
  </si>
  <si>
    <t>124053</t>
  </si>
  <si>
    <t>VELO VERONESE</t>
  </si>
  <si>
    <t>506842930476150901</t>
  </si>
  <si>
    <t>75790</t>
  </si>
  <si>
    <t>PAESE</t>
  </si>
  <si>
    <t>508642930461811801</t>
  </si>
  <si>
    <t>51543</t>
  </si>
  <si>
    <t>BUSSOLENGO</t>
  </si>
  <si>
    <t>509942930516833901</t>
  </si>
  <si>
    <t>11318933</t>
  </si>
  <si>
    <t>DOMEGGE DI CADORE</t>
  </si>
  <si>
    <t>512242930456751602</t>
  </si>
  <si>
    <t>706750</t>
  </si>
  <si>
    <t>VEGGIANO</t>
  </si>
  <si>
    <t>513542930532871401</t>
  </si>
  <si>
    <t>720371</t>
  </si>
  <si>
    <t>CASSOLA</t>
  </si>
  <si>
    <t>514042930480452202</t>
  </si>
  <si>
    <t>703318</t>
  </si>
  <si>
    <t>SAREGO</t>
  </si>
  <si>
    <t>514442930477650702</t>
  </si>
  <si>
    <t>725958</t>
  </si>
  <si>
    <t>ERACLEA</t>
  </si>
  <si>
    <t>515642930516671402</t>
  </si>
  <si>
    <t>721004</t>
  </si>
  <si>
    <t>DOLO</t>
  </si>
  <si>
    <t>517742929083253102</t>
  </si>
  <si>
    <t>11141676</t>
  </si>
  <si>
    <t>BAONE</t>
  </si>
  <si>
    <t>518142930464255502</t>
  </si>
  <si>
    <t>707423</t>
  </si>
  <si>
    <t>PONTE DI PIAVE</t>
  </si>
  <si>
    <t>519142930454298802</t>
  </si>
  <si>
    <t>126753</t>
  </si>
  <si>
    <t>PONTE SAN NICOLÒ</t>
  </si>
  <si>
    <t>519842930527443702</t>
  </si>
  <si>
    <t>124481</t>
  </si>
  <si>
    <t>MONTAGNANA</t>
  </si>
  <si>
    <t>521942930518970902</t>
  </si>
  <si>
    <t>716658</t>
  </si>
  <si>
    <t>FONTANIVA</t>
  </si>
  <si>
    <t>524542929644301002</t>
  </si>
  <si>
    <t>703875</t>
  </si>
  <si>
    <t>MORGANO</t>
  </si>
  <si>
    <t>524842930532705901</t>
  </si>
  <si>
    <t>102223</t>
  </si>
  <si>
    <t>ALONTE</t>
  </si>
  <si>
    <t>527342930456726202</t>
  </si>
  <si>
    <t>11141073</t>
  </si>
  <si>
    <t>SAN BELLINO</t>
  </si>
  <si>
    <t>528842930448825702</t>
  </si>
  <si>
    <t>10701456</t>
  </si>
  <si>
    <t>MEOLO</t>
  </si>
  <si>
    <t>532042930548155202</t>
  </si>
  <si>
    <t>18545897</t>
  </si>
  <si>
    <t>CAVALLINO-TREPORTI</t>
  </si>
  <si>
    <t>534342929528923002</t>
  </si>
  <si>
    <t>705204</t>
  </si>
  <si>
    <t>ISTRANA</t>
  </si>
  <si>
    <t>535442930509897502</t>
  </si>
  <si>
    <t>105310</t>
  </si>
  <si>
    <t>ABANO TERME</t>
  </si>
  <si>
    <t>545842930462759002</t>
  </si>
  <si>
    <t>117835</t>
  </si>
  <si>
    <t>SAN DONÀ DI PIAVE</t>
  </si>
  <si>
    <t>546842930522448401</t>
  </si>
  <si>
    <t>11142999</t>
  </si>
  <si>
    <t>SALCEDO</t>
  </si>
  <si>
    <t>548642929800443002</t>
  </si>
  <si>
    <t>306733</t>
  </si>
  <si>
    <t>GIAVERA DEL MONTELLO</t>
  </si>
  <si>
    <t>551742930537219302</t>
  </si>
  <si>
    <t>706325</t>
  </si>
  <si>
    <t>PIOMBINO DESE</t>
  </si>
  <si>
    <t>552642930476017702</t>
  </si>
  <si>
    <t>723832</t>
  </si>
  <si>
    <t>TREVIGNANO</t>
  </si>
  <si>
    <t>553042930522335502</t>
  </si>
  <si>
    <t>116141</t>
  </si>
  <si>
    <t>MUSILE DI PIAVE</t>
  </si>
  <si>
    <t>553442930447528101</t>
  </si>
  <si>
    <t>61728</t>
  </si>
  <si>
    <t>GRUARO</t>
  </si>
  <si>
    <t>553442930457344001</t>
  </si>
  <si>
    <t>47825</t>
  </si>
  <si>
    <t>ODERZO</t>
  </si>
  <si>
    <t>554942928088031901</t>
  </si>
  <si>
    <t>66307</t>
  </si>
  <si>
    <t>CHIUPPANO</t>
  </si>
  <si>
    <t>554942930477615202</t>
  </si>
  <si>
    <t>33453</t>
  </si>
  <si>
    <t>556742930538894801</t>
  </si>
  <si>
    <t>11141210</t>
  </si>
  <si>
    <t>URBANA</t>
  </si>
  <si>
    <t>557142930548186002</t>
  </si>
  <si>
    <t>45673</t>
  </si>
  <si>
    <t>SANT'AMBROGIO DI VALPOLICELLA</t>
  </si>
  <si>
    <t>558042930452454801</t>
  </si>
  <si>
    <t>95962</t>
  </si>
  <si>
    <t>SONA</t>
  </si>
  <si>
    <t>559642930456132201</t>
  </si>
  <si>
    <t>717394</t>
  </si>
  <si>
    <t>PAPOZZE</t>
  </si>
  <si>
    <t>563342930517166701</t>
  </si>
  <si>
    <t>116199</t>
  </si>
  <si>
    <t>CAMPAGNA LUPIA</t>
  </si>
  <si>
    <t>563442930478766302</t>
  </si>
  <si>
    <t>704697</t>
  </si>
  <si>
    <t>ZERO BRANCO</t>
  </si>
  <si>
    <t>564042930474130202</t>
  </si>
  <si>
    <t>708224</t>
  </si>
  <si>
    <t>LEGNARO</t>
  </si>
  <si>
    <t>565842930455500602</t>
  </si>
  <si>
    <t>724471</t>
  </si>
  <si>
    <t>POSSAGNO</t>
  </si>
  <si>
    <t>566342930534237701</t>
  </si>
  <si>
    <t>716936</t>
  </si>
  <si>
    <t>CAVAION VERONESE</t>
  </si>
  <si>
    <t>568142930509898301</t>
  </si>
  <si>
    <t>50694</t>
  </si>
  <si>
    <t>ALBAREDO D'ADIGE</t>
  </si>
  <si>
    <t>569142930524772701</t>
  </si>
  <si>
    <t>125997</t>
  </si>
  <si>
    <t>SAN PIETRO VIMINARIO</t>
  </si>
  <si>
    <t>569242930520724301</t>
  </si>
  <si>
    <t>720557</t>
  </si>
  <si>
    <t>GAIARINE</t>
  </si>
  <si>
    <t>571142930478703301</t>
  </si>
  <si>
    <t>11117446</t>
  </si>
  <si>
    <t>ZOPPÈ DI CADORE</t>
  </si>
  <si>
    <t>571642930525404001</t>
  </si>
  <si>
    <t>22887</t>
  </si>
  <si>
    <t>MONTE DI MALO</t>
  </si>
  <si>
    <t>572742930525592201</t>
  </si>
  <si>
    <t>15906223</t>
  </si>
  <si>
    <t>VALLE DI CADORE</t>
  </si>
  <si>
    <t>573042929681101202</t>
  </si>
  <si>
    <t>11137911</t>
  </si>
  <si>
    <t>ANGUILLARA VENETA</t>
  </si>
  <si>
    <t>573842930453679001</t>
  </si>
  <si>
    <t>707816</t>
  </si>
  <si>
    <t>SALGAREDA</t>
  </si>
  <si>
    <t>573842930542908001</t>
  </si>
  <si>
    <t>11122850</t>
  </si>
  <si>
    <t>TRIBANO</t>
  </si>
  <si>
    <t>574142930464398002</t>
  </si>
  <si>
    <t>11116132</t>
  </si>
  <si>
    <t>CORTINA D'AMPEZZO</t>
  </si>
  <si>
    <t>574142930517773901</t>
  </si>
  <si>
    <t>706152</t>
  </si>
  <si>
    <t>CURTAROLO</t>
  </si>
  <si>
    <t>576142929047937501</t>
  </si>
  <si>
    <t>11141305</t>
  </si>
  <si>
    <t>GRANZE</t>
  </si>
  <si>
    <t>578542930477348802</t>
  </si>
  <si>
    <t>706629</t>
  </si>
  <si>
    <t>ROVERÈ VERONESE</t>
  </si>
  <si>
    <t>581142929514065002</t>
  </si>
  <si>
    <t>705651</t>
  </si>
  <si>
    <t>MONASTIER DI TREVISO</t>
  </si>
  <si>
    <t>581342930542448702</t>
  </si>
  <si>
    <t>37026</t>
  </si>
  <si>
    <t>SAN TOMASO AGORDINO</t>
  </si>
  <si>
    <t>582842930538678201</t>
  </si>
  <si>
    <t>15887356</t>
  </si>
  <si>
    <t>SELVA DI CADORE</t>
  </si>
  <si>
    <t>584042930515521701</t>
  </si>
  <si>
    <t>723562</t>
  </si>
  <si>
    <t>ANNONE VENETO</t>
  </si>
  <si>
    <t>584442930456661802</t>
  </si>
  <si>
    <t>50218</t>
  </si>
  <si>
    <t>MUSSOLENTE</t>
  </si>
  <si>
    <t>585342930525444502</t>
  </si>
  <si>
    <t>708589</t>
  </si>
  <si>
    <t>VIGASIO</t>
  </si>
  <si>
    <t>586242930528427301</t>
  </si>
  <si>
    <t>720202</t>
  </si>
  <si>
    <t>PINCARA</t>
  </si>
  <si>
    <t>588042929417233502</t>
  </si>
  <si>
    <t>126127</t>
  </si>
  <si>
    <t>ERBEZZO</t>
  </si>
  <si>
    <t>588942930518122101</t>
  </si>
  <si>
    <t>11141417</t>
  </si>
  <si>
    <t>CARCERI</t>
  </si>
  <si>
    <t>589742930477775701</t>
  </si>
  <si>
    <t>706513</t>
  </si>
  <si>
    <t>RUBANO</t>
  </si>
  <si>
    <t>591742930528396801</t>
  </si>
  <si>
    <t>11117453</t>
  </si>
  <si>
    <t>SOVERZENE</t>
  </si>
  <si>
    <t>594542930541697702</t>
  </si>
  <si>
    <t>9279</t>
  </si>
  <si>
    <t>LOREO</t>
  </si>
  <si>
    <t>594642930449328501</t>
  </si>
  <si>
    <t>721442</t>
  </si>
  <si>
    <t>SANTA LUCIA DI PIAVE</t>
  </si>
  <si>
    <t>595642930532404801</t>
  </si>
  <si>
    <t>45434</t>
  </si>
  <si>
    <t>VILLAVERLA</t>
  </si>
  <si>
    <t>596542930459563002</t>
  </si>
  <si>
    <t>34487</t>
  </si>
  <si>
    <t>VILLADOSE</t>
  </si>
  <si>
    <t>598642930477505101</t>
  </si>
  <si>
    <t>707990</t>
  </si>
  <si>
    <t>MARANO DI VALPOLICELLA</t>
  </si>
  <si>
    <t>599242930523902202</t>
  </si>
  <si>
    <t>34762</t>
  </si>
  <si>
    <t>COSTA DI ROVIGO</t>
  </si>
  <si>
    <t>601142930532628902</t>
  </si>
  <si>
    <t>720877</t>
  </si>
  <si>
    <t>VIGONOVO</t>
  </si>
  <si>
    <t>602442930476369502</t>
  </si>
  <si>
    <t>17658</t>
  </si>
  <si>
    <t>OCCHIOBELLO</t>
  </si>
  <si>
    <t>603042930517800901</t>
  </si>
  <si>
    <t>124391</t>
  </si>
  <si>
    <t>CEREA</t>
  </si>
  <si>
    <t>603242929528873402</t>
  </si>
  <si>
    <t>724325</t>
  </si>
  <si>
    <t>FONTE</t>
  </si>
  <si>
    <t>603242930453273701</t>
  </si>
  <si>
    <t>716736</t>
  </si>
  <si>
    <t>SAN PIETRO IN GU</t>
  </si>
  <si>
    <t>603742930532254401</t>
  </si>
  <si>
    <t>11121478</t>
  </si>
  <si>
    <t>AGUGLIARO</t>
  </si>
  <si>
    <t>604542930549186401</t>
  </si>
  <si>
    <t>200485</t>
  </si>
  <si>
    <t>PORTO VIRO</t>
  </si>
  <si>
    <t>605442930523496602</t>
  </si>
  <si>
    <t>80007</t>
  </si>
  <si>
    <t>LONGARE</t>
  </si>
  <si>
    <t>612142929514163102</t>
  </si>
  <si>
    <t>706218</t>
  </si>
  <si>
    <t>MASSANZAGO</t>
  </si>
  <si>
    <t>613142930522255301</t>
  </si>
  <si>
    <t>724702</t>
  </si>
  <si>
    <t>FARRA DI SOLIGO</t>
  </si>
  <si>
    <t>614142930545162802</t>
  </si>
  <si>
    <t>34682</t>
  </si>
  <si>
    <t>FIESSO UMBERTIANO</t>
  </si>
  <si>
    <t>621342930460442702</t>
  </si>
  <si>
    <t>800000079</t>
  </si>
  <si>
    <t>BASSANO DEL GRAPPA</t>
  </si>
  <si>
    <t>622142930525597202</t>
  </si>
  <si>
    <t>11121418</t>
  </si>
  <si>
    <t>FOZA</t>
  </si>
  <si>
    <t>622542930524635402</t>
  </si>
  <si>
    <t>11141508</t>
  </si>
  <si>
    <t>SANT'ELENA</t>
  </si>
  <si>
    <t>625142930460858601</t>
  </si>
  <si>
    <t>11122254</t>
  </si>
  <si>
    <t>TORRE DI MOSTO</t>
  </si>
  <si>
    <t>627842930454353502</t>
  </si>
  <si>
    <t>11120756</t>
  </si>
  <si>
    <t>POVE DEL GRAPPA</t>
  </si>
  <si>
    <t>628042930476683502</t>
  </si>
  <si>
    <t>103749</t>
  </si>
  <si>
    <t>MONTEGALDA</t>
  </si>
  <si>
    <t>628242930463571801</t>
  </si>
  <si>
    <t>15743693</t>
  </si>
  <si>
    <t>CASALEONE</t>
  </si>
  <si>
    <t>628742930447174202</t>
  </si>
  <si>
    <t>77901</t>
  </si>
  <si>
    <t>SCHIO</t>
  </si>
  <si>
    <t>631442930544035201</t>
  </si>
  <si>
    <t>11141253</t>
  </si>
  <si>
    <t>MASI</t>
  </si>
  <si>
    <t>632142929417331502</t>
  </si>
  <si>
    <t>711359</t>
  </si>
  <si>
    <t>CODEVIGO</t>
  </si>
  <si>
    <t>632142930529489601</t>
  </si>
  <si>
    <t>724679</t>
  </si>
  <si>
    <t>TEGLIO VENETO</t>
  </si>
  <si>
    <t>633142930479439902</t>
  </si>
  <si>
    <t>720565</t>
  </si>
  <si>
    <t>TERRAZZO</t>
  </si>
  <si>
    <t>634142930378995901</t>
  </si>
  <si>
    <t>33483</t>
  </si>
  <si>
    <t>GAVELLO</t>
  </si>
  <si>
    <t>634242930480300802</t>
  </si>
  <si>
    <t>724638</t>
  </si>
  <si>
    <t>SEGUSINO</t>
  </si>
  <si>
    <t>634542930547167301</t>
  </si>
  <si>
    <t>6812680</t>
  </si>
  <si>
    <t>PIEVE DI CADORE</t>
  </si>
  <si>
    <t>635242930466868001</t>
  </si>
  <si>
    <t>45454</t>
  </si>
  <si>
    <t>ZANÈ</t>
  </si>
  <si>
    <t>636842930510820302</t>
  </si>
  <si>
    <t>11141732</t>
  </si>
  <si>
    <t>ARQUÀ PETRARCA</t>
  </si>
  <si>
    <t>637642930474869901</t>
  </si>
  <si>
    <t>11117578</t>
  </si>
  <si>
    <t>MONTEVIALE</t>
  </si>
  <si>
    <t>637642930550717001</t>
  </si>
  <si>
    <t>716756</t>
  </si>
  <si>
    <t>TOMBOLO</t>
  </si>
  <si>
    <t>637842930510482502</t>
  </si>
  <si>
    <t>705719</t>
  </si>
  <si>
    <t>ALBIGNASEGO</t>
  </si>
  <si>
    <t>638842930452336902</t>
  </si>
  <si>
    <t>706800</t>
  </si>
  <si>
    <t>VILLA DEL CONTE</t>
  </si>
  <si>
    <t>639342930454898101</t>
  </si>
  <si>
    <t>706774</t>
  </si>
  <si>
    <t>VIGODARZERE</t>
  </si>
  <si>
    <t>641142930477278001</t>
  </si>
  <si>
    <t>34750</t>
  </si>
  <si>
    <t>LUSIA</t>
  </si>
  <si>
    <t>641942930474911501</t>
  </si>
  <si>
    <t>11293</t>
  </si>
  <si>
    <t>LA VALLE AGORDINA</t>
  </si>
  <si>
    <t>647042930548326602</t>
  </si>
  <si>
    <t>19159606</t>
  </si>
  <si>
    <t>U.C. DESTRA ADIGE</t>
  </si>
  <si>
    <t>647345260067906701</t>
  </si>
  <si>
    <t>30452210</t>
  </si>
  <si>
    <t>UNIONE DEI COMUNI TERRE DEL RETRONE</t>
  </si>
  <si>
    <t>648642930531693201</t>
  </si>
  <si>
    <t>724685</t>
  </si>
  <si>
    <t>CAERANO DI SAN MARCO</t>
  </si>
  <si>
    <t>648942930449110702</t>
  </si>
  <si>
    <t>11140078</t>
  </si>
  <si>
    <t>SAN PIETRO MUSSOLINO</t>
  </si>
  <si>
    <t>649442930480047802</t>
  </si>
  <si>
    <t>128429</t>
  </si>
  <si>
    <t>SAN GIORGIO DELLE PERTICHE</t>
  </si>
  <si>
    <t>653642930462867801</t>
  </si>
  <si>
    <t>721257</t>
  </si>
  <si>
    <t>CONCAMARISE</t>
  </si>
  <si>
    <t>653842929696743002</t>
  </si>
  <si>
    <t>135264</t>
  </si>
  <si>
    <t>PASTRENGO</t>
  </si>
  <si>
    <t>655042930479484502</t>
  </si>
  <si>
    <t>94078</t>
  </si>
  <si>
    <t>DUE CARRARE</t>
  </si>
  <si>
    <t>661342930531787402</t>
  </si>
  <si>
    <t>100571</t>
  </si>
  <si>
    <t>BOLZANO VICENTINO</t>
  </si>
  <si>
    <t>667142930518229601</t>
  </si>
  <si>
    <t>11137381</t>
  </si>
  <si>
    <t>CARTURA</t>
  </si>
  <si>
    <t>672442930530787602</t>
  </si>
  <si>
    <t>724178</t>
  </si>
  <si>
    <t>CASTELCUCCO</t>
  </si>
  <si>
    <t>677742930519472901</t>
  </si>
  <si>
    <t>721441</t>
  </si>
  <si>
    <t>GAZZO VERONESE</t>
  </si>
  <si>
    <t>677842930461361101</t>
  </si>
  <si>
    <t>133203</t>
  </si>
  <si>
    <t>SALIZZOLE</t>
  </si>
  <si>
    <t>678842930547371802</t>
  </si>
  <si>
    <t>36777</t>
  </si>
  <si>
    <t>SAN VITO DI CADORE</t>
  </si>
  <si>
    <t>687042930454546001</t>
  </si>
  <si>
    <t>124603</t>
  </si>
  <si>
    <t>DOLCÈ</t>
  </si>
  <si>
    <t>688442930478551502</t>
  </si>
  <si>
    <t>720605</t>
  </si>
  <si>
    <t>VO'</t>
  </si>
  <si>
    <t>689142930468010801</t>
  </si>
  <si>
    <t>800000713</t>
  </si>
  <si>
    <t>UNIONE MONTANA FELTRINA</t>
  </si>
  <si>
    <t>691142930454716601</t>
  </si>
  <si>
    <t>723698</t>
  </si>
  <si>
    <t>NERVESA DELLA BATTAGLIA</t>
  </si>
  <si>
    <t>692142930465080401</t>
  </si>
  <si>
    <t>101355</t>
  </si>
  <si>
    <t>VOLPAGO DEL MONTELLO</t>
  </si>
  <si>
    <t>692442930461132602</t>
  </si>
  <si>
    <t>705779</t>
  </si>
  <si>
    <t>CADONEGHE</t>
  </si>
  <si>
    <t>692542930461026101</t>
  </si>
  <si>
    <t>11122558</t>
  </si>
  <si>
    <t>BOVOLENTA</t>
  </si>
  <si>
    <t>692542930464877602</t>
  </si>
  <si>
    <t>11142972</t>
  </si>
  <si>
    <t>FREGONA</t>
  </si>
  <si>
    <t>693342930521784902</t>
  </si>
  <si>
    <t>56458</t>
  </si>
  <si>
    <t>MONTEBELLO VICENTINO</t>
  </si>
  <si>
    <t>693642930549537501</t>
  </si>
  <si>
    <t>52391</t>
  </si>
  <si>
    <t>PORTOGRUARO</t>
  </si>
  <si>
    <t>696042930517018501</t>
  </si>
  <si>
    <t>92477</t>
  </si>
  <si>
    <t>CASTELFRANCO VENETO</t>
  </si>
  <si>
    <t>697942930532346202</t>
  </si>
  <si>
    <t>43474</t>
  </si>
  <si>
    <t>VILLAFRANCA DI VERONA</t>
  </si>
  <si>
    <t>698642930472207101</t>
  </si>
  <si>
    <t>15906281</t>
  </si>
  <si>
    <t>VODO CADORE</t>
  </si>
  <si>
    <t>703242930527544401</t>
  </si>
  <si>
    <t>722605</t>
  </si>
  <si>
    <t>SALZANO</t>
  </si>
  <si>
    <t>703342930472057401</t>
  </si>
  <si>
    <t>11123445</t>
  </si>
  <si>
    <t>MEGLIADINO SAN VITALE</t>
  </si>
  <si>
    <t>703542930447435902</t>
  </si>
  <si>
    <t>706992</t>
  </si>
  <si>
    <t>MANSUÈ</t>
  </si>
  <si>
    <t>704342930464054902</t>
  </si>
  <si>
    <t>47781</t>
  </si>
  <si>
    <t>CALDIERO</t>
  </si>
  <si>
    <t>705842930539803201</t>
  </si>
  <si>
    <t>724873</t>
  </si>
  <si>
    <t>VALDOBBIADENE</t>
  </si>
  <si>
    <t>706742930509540002</t>
  </si>
  <si>
    <t>125578</t>
  </si>
  <si>
    <t>CASTELNUOVO DEL GARDA</t>
  </si>
  <si>
    <t>707342928043758401</t>
  </si>
  <si>
    <t>33933</t>
  </si>
  <si>
    <t>CAVARZERE</t>
  </si>
  <si>
    <t>707642930465376702</t>
  </si>
  <si>
    <t>17842252</t>
  </si>
  <si>
    <t>U.C. DI ADIGE E GUA'</t>
  </si>
  <si>
    <t>707842930543553902</t>
  </si>
  <si>
    <t>51407</t>
  </si>
  <si>
    <t>LAVAGNO</t>
  </si>
  <si>
    <t>708642930508236301</t>
  </si>
  <si>
    <t>124601</t>
  </si>
  <si>
    <t>BRENZONE SUL GARDA</t>
  </si>
  <si>
    <t>709742930463751901</t>
  </si>
  <si>
    <t>128585</t>
  </si>
  <si>
    <t>AFFI</t>
  </si>
  <si>
    <t>712542930531904702</t>
  </si>
  <si>
    <t>103116</t>
  </si>
  <si>
    <t>SAN GIOVANNI ILARIONE</t>
  </si>
  <si>
    <t>713342930479106802</t>
  </si>
  <si>
    <t>721030</t>
  </si>
  <si>
    <t>SAN VENDEMIANO</t>
  </si>
  <si>
    <t>713542930543641801</t>
  </si>
  <si>
    <t>106851</t>
  </si>
  <si>
    <t>MOGLIANO VENETO</t>
  </si>
  <si>
    <t>713642930520847002</t>
  </si>
  <si>
    <t>18287</t>
  </si>
  <si>
    <t>FELTRE</t>
  </si>
  <si>
    <t>713842930535819202</t>
  </si>
  <si>
    <t>29821242</t>
  </si>
  <si>
    <t>UNIONE DEI COMUNI DEL MIRANESE</t>
  </si>
  <si>
    <t>715042930457003501</t>
  </si>
  <si>
    <t>707358</t>
  </si>
  <si>
    <t>FONTANELLE</t>
  </si>
  <si>
    <t>716642930545294801</t>
  </si>
  <si>
    <t>29256313</t>
  </si>
  <si>
    <t>LONGARONE</t>
  </si>
  <si>
    <t>717342930516923801</t>
  </si>
  <si>
    <t>706044</t>
  </si>
  <si>
    <t>CERVARESE SANTA CROCE</t>
  </si>
  <si>
    <t>719142930528578601</t>
  </si>
  <si>
    <t>729094</t>
  </si>
  <si>
    <t>PIANIGA</t>
  </si>
  <si>
    <t>719642930457602102</t>
  </si>
  <si>
    <t>35708</t>
  </si>
  <si>
    <t>PORTO TOLLE</t>
  </si>
  <si>
    <t>721342930461532101</t>
  </si>
  <si>
    <t>33832</t>
  </si>
  <si>
    <t>CALALZO DI CADORE</t>
  </si>
  <si>
    <t>723142929505807502</t>
  </si>
  <si>
    <t>31727</t>
  </si>
  <si>
    <t>CASTELGOMBERTO</t>
  </si>
  <si>
    <t>723942928577741801</t>
  </si>
  <si>
    <t>11137367</t>
  </si>
  <si>
    <t>CANDIANA</t>
  </si>
  <si>
    <t>726042930548509302</t>
  </si>
  <si>
    <t>50014</t>
  </si>
  <si>
    <t>ROSSANO VENETO</t>
  </si>
  <si>
    <t>729642930540368501</t>
  </si>
  <si>
    <t>20945218</t>
  </si>
  <si>
    <t>U.C. DEI COLLI EUGANEI</t>
  </si>
  <si>
    <t>733342930510619002</t>
  </si>
  <si>
    <t>43945</t>
  </si>
  <si>
    <t>COLOGNA VENETA</t>
  </si>
  <si>
    <t>733642930466511702</t>
  </si>
  <si>
    <t>721405</t>
  </si>
  <si>
    <t>VAZZOLA</t>
  </si>
  <si>
    <t>736342930518400701</t>
  </si>
  <si>
    <t>87697</t>
  </si>
  <si>
    <t>ISOLA DELLA SCALA</t>
  </si>
  <si>
    <t>738142930533054302</t>
  </si>
  <si>
    <t>87052</t>
  </si>
  <si>
    <t>ORGIANO</t>
  </si>
  <si>
    <t>739142930472163301</t>
  </si>
  <si>
    <t>24930285</t>
  </si>
  <si>
    <t>UNIONE DEI COMUNI DEL BASSO VICENTINO</t>
  </si>
  <si>
    <t>741142930450133202</t>
  </si>
  <si>
    <t>707707</t>
  </si>
  <si>
    <t>SAN POLO DI PIAVE</t>
  </si>
  <si>
    <t>741242930464967602</t>
  </si>
  <si>
    <t>89328</t>
  </si>
  <si>
    <t>ASIGLIANO VENETO</t>
  </si>
  <si>
    <t>741642930526223702</t>
  </si>
  <si>
    <t>725859</t>
  </si>
  <si>
    <t>PEDEMONTE</t>
  </si>
  <si>
    <t>744842930462606602</t>
  </si>
  <si>
    <t>39981</t>
  </si>
  <si>
    <t>GAMBUGLIANO</t>
  </si>
  <si>
    <t>745342930451956402</t>
  </si>
  <si>
    <t>700521</t>
  </si>
  <si>
    <t>VALLADA AGORDINA</t>
  </si>
  <si>
    <t>745654946638622001</t>
  </si>
  <si>
    <t>32108988</t>
  </si>
  <si>
    <t>BORGO VALBELLUNA</t>
  </si>
  <si>
    <t>746142930460295001</t>
  </si>
  <si>
    <t>720113</t>
  </si>
  <si>
    <t>BADIA POLESINE</t>
  </si>
  <si>
    <t>748542930454194802</t>
  </si>
  <si>
    <t>11117515</t>
  </si>
  <si>
    <t>PERAROLO DI CADORE</t>
  </si>
  <si>
    <t>748942928979759201</t>
  </si>
  <si>
    <t>122501</t>
  </si>
  <si>
    <t>COSTERMANO SUL GARDA</t>
  </si>
  <si>
    <t>751842930476377802</t>
  </si>
  <si>
    <t>103810</t>
  </si>
  <si>
    <t>SAN PIETRO DI FELETTO</t>
  </si>
  <si>
    <t>754342930508346001</t>
  </si>
  <si>
    <t>63289</t>
  </si>
  <si>
    <t>BRENDOLA</t>
  </si>
  <si>
    <t>754542930450506301</t>
  </si>
  <si>
    <t>34715</t>
  </si>
  <si>
    <t>POLESELLA</t>
  </si>
  <si>
    <t>754542930534566901</t>
  </si>
  <si>
    <t>716643</t>
  </si>
  <si>
    <t>CARMIGNANO DI BRENTA</t>
  </si>
  <si>
    <t>755842930447690702</t>
  </si>
  <si>
    <t>722585</t>
  </si>
  <si>
    <t>STRA</t>
  </si>
  <si>
    <t>758842930516754702</t>
  </si>
  <si>
    <t>724149</t>
  </si>
  <si>
    <t>BORSO DEL GRAPPA</t>
  </si>
  <si>
    <t>761142930541917601</t>
  </si>
  <si>
    <t>800000726</t>
  </si>
  <si>
    <t>UNIONE MONTANA ALTO ASTICO</t>
  </si>
  <si>
    <t>761442930509005001</t>
  </si>
  <si>
    <t>724662</t>
  </si>
  <si>
    <t>CINTO CAOMAGGIORE</t>
  </si>
  <si>
    <t>764742930550657701</t>
  </si>
  <si>
    <t>11117416</t>
  </si>
  <si>
    <t>SAN GREGORIO NELLE ALPI</t>
  </si>
  <si>
    <t>764842930458088902</t>
  </si>
  <si>
    <t>716757</t>
  </si>
  <si>
    <t>PETTORAZZA GRIMANI</t>
  </si>
  <si>
    <t>765342930451224102</t>
  </si>
  <si>
    <t>720715</t>
  </si>
  <si>
    <t>ORSAGO</t>
  </si>
  <si>
    <t>765542930544129601</t>
  </si>
  <si>
    <t>11121863</t>
  </si>
  <si>
    <t>LASTEBASSE</t>
  </si>
  <si>
    <t>767742930527127401</t>
  </si>
  <si>
    <t>756918</t>
  </si>
  <si>
    <t>SPRESIANO</t>
  </si>
  <si>
    <t>768142928607058202</t>
  </si>
  <si>
    <t>721607</t>
  </si>
  <si>
    <t>MARTELLAGO</t>
  </si>
  <si>
    <t>769342930515814002</t>
  </si>
  <si>
    <t>57947</t>
  </si>
  <si>
    <t>ARSIERO</t>
  </si>
  <si>
    <t>769742929839403502</t>
  </si>
  <si>
    <t>725677</t>
  </si>
  <si>
    <t>TARZO</t>
  </si>
  <si>
    <t>771742930526615202</t>
  </si>
  <si>
    <t>11117420</t>
  </si>
  <si>
    <t>TAMBRE</t>
  </si>
  <si>
    <t>775542930509392802</t>
  </si>
  <si>
    <t>707338</t>
  </si>
  <si>
    <t>CESSALTO</t>
  </si>
  <si>
    <t>775742930451514601</t>
  </si>
  <si>
    <t>82247</t>
  </si>
  <si>
    <t>MONTECCHIO PRECALCINO</t>
  </si>
  <si>
    <t>776342930479367001</t>
  </si>
  <si>
    <t>27742</t>
  </si>
  <si>
    <t>THIENE</t>
  </si>
  <si>
    <t>776342930520595402</t>
  </si>
  <si>
    <t>716667</t>
  </si>
  <si>
    <t>GALLIERA VENETA</t>
  </si>
  <si>
    <t>777842930472830402</t>
  </si>
  <si>
    <t>80773</t>
  </si>
  <si>
    <t>GARDA</t>
  </si>
  <si>
    <t>778442929331751501</t>
  </si>
  <si>
    <t>725645</t>
  </si>
  <si>
    <t>COLLE UMBERTO</t>
  </si>
  <si>
    <t>779842930528013401</t>
  </si>
  <si>
    <t>93411</t>
  </si>
  <si>
    <t>MORIAGO DELLA BATTAGLIA</t>
  </si>
  <si>
    <t>779942930525768601</t>
  </si>
  <si>
    <t>50881</t>
  </si>
  <si>
    <t>TREGNAGO</t>
  </si>
  <si>
    <t>782142930509565602</t>
  </si>
  <si>
    <t>33479</t>
  </si>
  <si>
    <t>CRESPINO</t>
  </si>
  <si>
    <t>782642930460611001</t>
  </si>
  <si>
    <t>725798</t>
  </si>
  <si>
    <t>ASIAGO</t>
  </si>
  <si>
    <t>782742929069883302</t>
  </si>
  <si>
    <t>318625</t>
  </si>
  <si>
    <t>CAMPO SAN MARTINO</t>
  </si>
  <si>
    <t>783445268352239901</t>
  </si>
  <si>
    <t>800000752</t>
  </si>
  <si>
    <t>UNIONE MONTANA DEL GRAPPA</t>
  </si>
  <si>
    <t>785742930184590001</t>
  </si>
  <si>
    <t>11141361</t>
  </si>
  <si>
    <t>BARBONA</t>
  </si>
  <si>
    <t>787742928258284701</t>
  </si>
  <si>
    <t>35306</t>
  </si>
  <si>
    <t>ARQUÀ POLESINE</t>
  </si>
  <si>
    <t>789142930549896001</t>
  </si>
  <si>
    <t>800000694</t>
  </si>
  <si>
    <t>UNIONE MONTANA VAL BELLUNA</t>
  </si>
  <si>
    <t>793142930460010501</t>
  </si>
  <si>
    <t>131412</t>
  </si>
  <si>
    <t>BAGNOLI DI SOPRA</t>
  </si>
  <si>
    <t>793542930531525801</t>
  </si>
  <si>
    <t>28470</t>
  </si>
  <si>
    <t>CENCENIGHE AGORDINO</t>
  </si>
  <si>
    <t>795142930524750802</t>
  </si>
  <si>
    <t>706640</t>
  </si>
  <si>
    <t>TEOLO</t>
  </si>
  <si>
    <t>796042929457044501</t>
  </si>
  <si>
    <t>122072</t>
  </si>
  <si>
    <t>ESTE</t>
  </si>
  <si>
    <t>797242930530108302</t>
  </si>
  <si>
    <t>716615</t>
  </si>
  <si>
    <t>CITTADELLA</t>
  </si>
  <si>
    <t>797942930522003401</t>
  </si>
  <si>
    <t>11137434</t>
  </si>
  <si>
    <t>MASERÀ DI PADOVA</t>
  </si>
  <si>
    <t>801242930508147801</t>
  </si>
  <si>
    <t>725627</t>
  </si>
  <si>
    <t>CAPPELLA MAGGIORE</t>
  </si>
  <si>
    <t>805842930477843401</t>
  </si>
  <si>
    <t>709039</t>
  </si>
  <si>
    <t>TREVENZUOLO</t>
  </si>
  <si>
    <t>806442930453834601</t>
  </si>
  <si>
    <t>25013</t>
  </si>
  <si>
    <t>PEDAVENA</t>
  </si>
  <si>
    <t>806842930548733102</t>
  </si>
  <si>
    <t>39487</t>
  </si>
  <si>
    <t>TEZZE SUL BRENTA</t>
  </si>
  <si>
    <t>806942930541666101</t>
  </si>
  <si>
    <t>725651</t>
  </si>
  <si>
    <t>CORDIGNANO</t>
  </si>
  <si>
    <t>807742930472778202</t>
  </si>
  <si>
    <t>706175</t>
  </si>
  <si>
    <t>LOREGGIA</t>
  </si>
  <si>
    <t>808742930469544402</t>
  </si>
  <si>
    <t>30641</t>
  </si>
  <si>
    <t>SOVIZZO</t>
  </si>
  <si>
    <t>809242929843198402</t>
  </si>
  <si>
    <t>36813</t>
  </si>
  <si>
    <t>CHIES D'ALPAGO</t>
  </si>
  <si>
    <t>809242930518498701</t>
  </si>
  <si>
    <t>721362</t>
  </si>
  <si>
    <t>CODOGNÈ</t>
  </si>
  <si>
    <t>811442930463711802</t>
  </si>
  <si>
    <t>709645</t>
  </si>
  <si>
    <t>BRUGINE</t>
  </si>
  <si>
    <t>815442930516584202</t>
  </si>
  <si>
    <t>711442</t>
  </si>
  <si>
    <t>BUTTAPIETRA</t>
  </si>
  <si>
    <t>816242928108698401</t>
  </si>
  <si>
    <t>725685</t>
  </si>
  <si>
    <t>CALTRANO</t>
  </si>
  <si>
    <t>819142930541095801</t>
  </si>
  <si>
    <t>704817</t>
  </si>
  <si>
    <t>VILLORBA</t>
  </si>
  <si>
    <t>819442928030479102</t>
  </si>
  <si>
    <t>722322</t>
  </si>
  <si>
    <t>CASTAGNARO</t>
  </si>
  <si>
    <t>819442930462741302</t>
  </si>
  <si>
    <t>706785</t>
  </si>
  <si>
    <t>VIGONZA</t>
  </si>
  <si>
    <t>819742930475517901</t>
  </si>
  <si>
    <t>720876</t>
  </si>
  <si>
    <t>REFRONTOLO</t>
  </si>
  <si>
    <t>821642930480059302</t>
  </si>
  <si>
    <t>11141187</t>
  </si>
  <si>
    <t>VESCOVANA</t>
  </si>
  <si>
    <t>826342930475486701</t>
  </si>
  <si>
    <t>11142372</t>
  </si>
  <si>
    <t>SAN PIETRO DI CADORE</t>
  </si>
  <si>
    <t>826542930469923401</t>
  </si>
  <si>
    <t>11116824</t>
  </si>
  <si>
    <t>SOVRAMONTE</t>
  </si>
  <si>
    <t>829342930545907002</t>
  </si>
  <si>
    <t>11136743</t>
  </si>
  <si>
    <t>NANTO</t>
  </si>
  <si>
    <t>831242930531796201</t>
  </si>
  <si>
    <t>49984</t>
  </si>
  <si>
    <t>SAN PIETRO IN CARIANO</t>
  </si>
  <si>
    <t>833742930539239902</t>
  </si>
  <si>
    <t>725667</t>
  </si>
  <si>
    <t>REVINE LAGO</t>
  </si>
  <si>
    <t>839442930521478501</t>
  </si>
  <si>
    <t>101279</t>
  </si>
  <si>
    <t>CASTEGNERO</t>
  </si>
  <si>
    <t>842742930518445901</t>
  </si>
  <si>
    <t>124565</t>
  </si>
  <si>
    <t>ISOLA RIZZA</t>
  </si>
  <si>
    <t>843142930469340002</t>
  </si>
  <si>
    <t>706616</t>
  </si>
  <si>
    <t>SELVAZZANO DENTRO</t>
  </si>
  <si>
    <t>843242930476303802</t>
  </si>
  <si>
    <t>723372</t>
  </si>
  <si>
    <t>CAZZANO DI TRAMIGNA</t>
  </si>
  <si>
    <t>845142930520139101</t>
  </si>
  <si>
    <t>720402</t>
  </si>
  <si>
    <t>MAROSTICA</t>
  </si>
  <si>
    <t>845942930457810901</t>
  </si>
  <si>
    <t>707051</t>
  </si>
  <si>
    <t>SORGÀ</t>
  </si>
  <si>
    <t>847042930473780002</t>
  </si>
  <si>
    <t>707384</t>
  </si>
  <si>
    <t>MOTTA DI LIVENZA</t>
  </si>
  <si>
    <t>848742930527002601</t>
  </si>
  <si>
    <t>44328</t>
  </si>
  <si>
    <t>ZUGLIANO</t>
  </si>
  <si>
    <t>849742928232592202</t>
  </si>
  <si>
    <t>11137392</t>
  </si>
  <si>
    <t>CASALSERUGO</t>
  </si>
  <si>
    <t>854742930534326101</t>
  </si>
  <si>
    <t>723241</t>
  </si>
  <si>
    <t>BELFIORE</t>
  </si>
  <si>
    <t>854742930547269101</t>
  </si>
  <si>
    <t>54641</t>
  </si>
  <si>
    <t>SANTORSO</t>
  </si>
  <si>
    <t>855842930526750501</t>
  </si>
  <si>
    <t>705494</t>
  </si>
  <si>
    <t>POVEGLIANO</t>
  </si>
  <si>
    <t>856442930545553601</t>
  </si>
  <si>
    <t>721387</t>
  </si>
  <si>
    <t>SAN PIETRO DI MORUBIO</t>
  </si>
  <si>
    <t>857442930518866601</t>
  </si>
  <si>
    <t>15903303</t>
  </si>
  <si>
    <t>CASTELGUGLIELMO</t>
  </si>
  <si>
    <t>857742930530769201</t>
  </si>
  <si>
    <t>88035</t>
  </si>
  <si>
    <t>SOLAGNA</t>
  </si>
  <si>
    <t>858042930462066802</t>
  </si>
  <si>
    <t>706134</t>
  </si>
  <si>
    <t>CORREZZOLA</t>
  </si>
  <si>
    <t>858342930463483402</t>
  </si>
  <si>
    <t>150239</t>
  </si>
  <si>
    <t>SANT'ANNA D'ALFAEDO</t>
  </si>
  <si>
    <t>858742929303831001</t>
  </si>
  <si>
    <t>704292</t>
  </si>
  <si>
    <t>CARBONERA</t>
  </si>
  <si>
    <t>859042930537350901</t>
  </si>
  <si>
    <t>29256295</t>
  </si>
  <si>
    <t>QUERO VAS</t>
  </si>
  <si>
    <t>865242930471612302</t>
  </si>
  <si>
    <t>707842</t>
  </si>
  <si>
    <t>MEDUNA DI LIVENZA</t>
  </si>
  <si>
    <t>867642930541363401</t>
  </si>
  <si>
    <t>121701</t>
  </si>
  <si>
    <t>NOGAROLE ROCCA</t>
  </si>
  <si>
    <t>868442930461389001</t>
  </si>
  <si>
    <t>125953</t>
  </si>
  <si>
    <t>SAN MAURO DI SALINE</t>
  </si>
  <si>
    <t>869942930464423201</t>
  </si>
  <si>
    <t>706430</t>
  </si>
  <si>
    <t>PONTELONGO</t>
  </si>
  <si>
    <t>871542929309376301</t>
  </si>
  <si>
    <t>723916</t>
  </si>
  <si>
    <t>ASOLO</t>
  </si>
  <si>
    <t>872142928191352102</t>
  </si>
  <si>
    <t>99477</t>
  </si>
  <si>
    <t>ALTAVILLA VICENTINA</t>
  </si>
  <si>
    <t>872742930531470201</t>
  </si>
  <si>
    <t>11141299</t>
  </si>
  <si>
    <t>VIGHIZZOLO D'ESTE</t>
  </si>
  <si>
    <t>874042930472430802</t>
  </si>
  <si>
    <t>717143</t>
  </si>
  <si>
    <t>NOGAROLE VICENTINO</t>
  </si>
  <si>
    <t>876142930520974101</t>
  </si>
  <si>
    <t>11141230</t>
  </si>
  <si>
    <t>LOZZO ATESTINO</t>
  </si>
  <si>
    <t>876642928623805201</t>
  </si>
  <si>
    <t>88222</t>
  </si>
  <si>
    <t>ENEGO</t>
  </si>
  <si>
    <t>876942930455630201</t>
  </si>
  <si>
    <t>723360</t>
  </si>
  <si>
    <t>POSINA</t>
  </si>
  <si>
    <t>879842930460504202</t>
  </si>
  <si>
    <t>33484</t>
  </si>
  <si>
    <t>CASTELMASSA</t>
  </si>
  <si>
    <t>879942930446940201</t>
  </si>
  <si>
    <t>703006</t>
  </si>
  <si>
    <t>COSTABISSARA</t>
  </si>
  <si>
    <t>882442930534443801</t>
  </si>
  <si>
    <t>706561</t>
  </si>
  <si>
    <t>SANTA GIUSTINA IN COLLE</t>
  </si>
  <si>
    <t>883042927979653202</t>
  </si>
  <si>
    <t>34657</t>
  </si>
  <si>
    <t>ARIANO NEL POLESINE</t>
  </si>
  <si>
    <t>884442928697249802</t>
  </si>
  <si>
    <t>34678</t>
  </si>
  <si>
    <t>CANDA</t>
  </si>
  <si>
    <t>885142930477436202</t>
  </si>
  <si>
    <t>721449</t>
  </si>
  <si>
    <t>SAN FIOR</t>
  </si>
  <si>
    <t>885942930460737202</t>
  </si>
  <si>
    <t>721434</t>
  </si>
  <si>
    <t>SUSEGANA</t>
  </si>
  <si>
    <t>886442930526393201</t>
  </si>
  <si>
    <t>723748</t>
  </si>
  <si>
    <t>PEDEROBBA</t>
  </si>
  <si>
    <t>886742930516418501</t>
  </si>
  <si>
    <t>103864</t>
  </si>
  <si>
    <t>TONEZZA DEL CIMONE</t>
  </si>
  <si>
    <t>888742930515417702</t>
  </si>
  <si>
    <t>100207</t>
  </si>
  <si>
    <t>BRESSANVIDO</t>
  </si>
  <si>
    <t>888842930523174002</t>
  </si>
  <si>
    <t>35835</t>
  </si>
  <si>
    <t>GAIBA</t>
  </si>
  <si>
    <t>893742930463306101</t>
  </si>
  <si>
    <t>85621</t>
  </si>
  <si>
    <t>PIEVE DI SOLIGO</t>
  </si>
  <si>
    <t>895542930447808001</t>
  </si>
  <si>
    <t>722267</t>
  </si>
  <si>
    <t>SPINEA</t>
  </si>
  <si>
    <t>898642928878430201</t>
  </si>
  <si>
    <t>725655</t>
  </si>
  <si>
    <t>FOLLINA</t>
  </si>
  <si>
    <t>898742930527914001</t>
  </si>
  <si>
    <t>124002</t>
  </si>
  <si>
    <t>FUMANE</t>
  </si>
  <si>
    <t>899442930477602002</t>
  </si>
  <si>
    <t>706462</t>
  </si>
  <si>
    <t>ROVOLON</t>
  </si>
  <si>
    <t>901442928087989501</t>
  </si>
  <si>
    <t>116905</t>
  </si>
  <si>
    <t>CHIOGGIA</t>
  </si>
  <si>
    <t>901542930540856402</t>
  </si>
  <si>
    <t>99118</t>
  </si>
  <si>
    <t>903442930527707601</t>
  </si>
  <si>
    <t>48814</t>
  </si>
  <si>
    <t>ROANA</t>
  </si>
  <si>
    <t>907042930546299502</t>
  </si>
  <si>
    <t>721282</t>
  </si>
  <si>
    <t>OSPEDALETTO EUGANEO</t>
  </si>
  <si>
    <t>909655015741696601</t>
  </si>
  <si>
    <t>32109032</t>
  </si>
  <si>
    <t>VALBRENTA</t>
  </si>
  <si>
    <t>911742930457471501</t>
  </si>
  <si>
    <t>12534720</t>
  </si>
  <si>
    <t>PIANEZZE</t>
  </si>
  <si>
    <t>912342930525341802</t>
  </si>
  <si>
    <t>706715</t>
  </si>
  <si>
    <t>TREBASELEGHE</t>
  </si>
  <si>
    <t>913842930478057302</t>
  </si>
  <si>
    <t>725721</t>
  </si>
  <si>
    <t>VALDASTICO</t>
  </si>
  <si>
    <t>915142930544348802</t>
  </si>
  <si>
    <t>723669</t>
  </si>
  <si>
    <t>COMELICO SUPERIORE</t>
  </si>
  <si>
    <t>915642927968928601</t>
  </si>
  <si>
    <t>11118243</t>
  </si>
  <si>
    <t>BROGLIANO</t>
  </si>
  <si>
    <t>916442930531058302</t>
  </si>
  <si>
    <t>124388</t>
  </si>
  <si>
    <t>BOVOLONE</t>
  </si>
  <si>
    <t>918642929197993601</t>
  </si>
  <si>
    <t>11139853</t>
  </si>
  <si>
    <t>CASTELLO DI GODEGO</t>
  </si>
  <si>
    <t>922342930469190301</t>
  </si>
  <si>
    <t>11141525</t>
  </si>
  <si>
    <t>PONSO</t>
  </si>
  <si>
    <t>923342930520845202</t>
  </si>
  <si>
    <t>723612</t>
  </si>
  <si>
    <t>MONTECCHIA DI CROSARA</t>
  </si>
  <si>
    <t>923742930532311502</t>
  </si>
  <si>
    <t>37444</t>
  </si>
  <si>
    <t>VEDELAGO</t>
  </si>
  <si>
    <t>925142930525855502</t>
  </si>
  <si>
    <t>717901</t>
  </si>
  <si>
    <t>RIESE PIO X</t>
  </si>
  <si>
    <t>925742930478150301</t>
  </si>
  <si>
    <t>78276</t>
  </si>
  <si>
    <t>VALDAGNO</t>
  </si>
  <si>
    <t>926542930526227901</t>
  </si>
  <si>
    <t>723613</t>
  </si>
  <si>
    <t>PIOVENE ROCCHETTE</t>
  </si>
  <si>
    <t>927342928726214702</t>
  </si>
  <si>
    <t>726676</t>
  </si>
  <si>
    <t>COGOLLO DEL CENGIO</t>
  </si>
  <si>
    <t>928242928932525602</t>
  </si>
  <si>
    <t>108608</t>
  </si>
  <si>
    <t>CONCORDIA SAGITTARIA</t>
  </si>
  <si>
    <t>933142930540993801</t>
  </si>
  <si>
    <t>706809</t>
  </si>
  <si>
    <t>VILLANOVA DI CAMPOSAMPIERO</t>
  </si>
  <si>
    <t>934142930530981902</t>
  </si>
  <si>
    <t>725671</t>
  </si>
  <si>
    <t>SARMEDE</t>
  </si>
  <si>
    <t>935842930460463801</t>
  </si>
  <si>
    <t>98980</t>
  </si>
  <si>
    <t>SANDRIGO</t>
  </si>
  <si>
    <t>936542930457068901</t>
  </si>
  <si>
    <t>699884</t>
  </si>
  <si>
    <t>SAN MARTINO DI VENEZZE</t>
  </si>
  <si>
    <t>937042930527302401</t>
  </si>
  <si>
    <t>93399</t>
  </si>
  <si>
    <t>VITTORIO VENETO</t>
  </si>
  <si>
    <t>937442930453112102</t>
  </si>
  <si>
    <t>36844</t>
  </si>
  <si>
    <t>GOSALDO</t>
  </si>
  <si>
    <t>937642930473170801</t>
  </si>
  <si>
    <t>31816</t>
  </si>
  <si>
    <t>LORENZAGO DI CADORE</t>
  </si>
  <si>
    <t>941242930474424202</t>
  </si>
  <si>
    <t>716653</t>
  </si>
  <si>
    <t>MONTORSO VICENTINO</t>
  </si>
  <si>
    <t>941542930529255201</t>
  </si>
  <si>
    <t>11118363</t>
  </si>
  <si>
    <t>ROSÀ</t>
  </si>
  <si>
    <t>942442930453329401</t>
  </si>
  <si>
    <t>721443</t>
  </si>
  <si>
    <t>BOARA PISANI</t>
  </si>
  <si>
    <t>943542930464139501</t>
  </si>
  <si>
    <t>705707</t>
  </si>
  <si>
    <t>AGNA</t>
  </si>
  <si>
    <t>943842930529052702</t>
  </si>
  <si>
    <t>55217</t>
  </si>
  <si>
    <t>SAN VITO DI LEGUZZANO</t>
  </si>
  <si>
    <t>948042930532359001</t>
  </si>
  <si>
    <t>20986</t>
  </si>
  <si>
    <t>ALLEGHE</t>
  </si>
  <si>
    <t>948342930480034401</t>
  </si>
  <si>
    <t>800000692</t>
  </si>
  <si>
    <t>UNIONE MONTANA CADORE LONGARONESE ZOLDO</t>
  </si>
  <si>
    <t>949142930529305901</t>
  </si>
  <si>
    <t>76253</t>
  </si>
  <si>
    <t>ROVEREDO DI GUÀ</t>
  </si>
  <si>
    <t>949342930471067901</t>
  </si>
  <si>
    <t>17391753</t>
  </si>
  <si>
    <t>U.C. VERONESE TARTAROTIONE</t>
  </si>
  <si>
    <t>952742930519006401</t>
  </si>
  <si>
    <t>723322</t>
  </si>
  <si>
    <t>MELARA</t>
  </si>
  <si>
    <t>958255117680189701</t>
  </si>
  <si>
    <t>32109039</t>
  </si>
  <si>
    <t>LUSIANA CONCO</t>
  </si>
  <si>
    <t>958542928258080802</t>
  </si>
  <si>
    <t>703796</t>
  </si>
  <si>
    <t>BREDA DI PIAVE</t>
  </si>
  <si>
    <t>961442930518773602</t>
  </si>
  <si>
    <t>720157</t>
  </si>
  <si>
    <t>FRATTA POLESINE</t>
  </si>
  <si>
    <t>962642930469208602</t>
  </si>
  <si>
    <t>723757</t>
  </si>
  <si>
    <t>SAN STINO DI LIVENZA</t>
  </si>
  <si>
    <t>963042930532763301</t>
  </si>
  <si>
    <t>28467</t>
  </si>
  <si>
    <t>CANALE D'AGORDO</t>
  </si>
  <si>
    <t>964742928265489001</t>
  </si>
  <si>
    <t>11318</t>
  </si>
  <si>
    <t>AGORDO</t>
  </si>
  <si>
    <t>965442930466459402</t>
  </si>
  <si>
    <t>704734</t>
  </si>
  <si>
    <t>ZENSON DI PIAVE</t>
  </si>
  <si>
    <t>967142930547103301</t>
  </si>
  <si>
    <t>70625</t>
  </si>
  <si>
    <t>SAN GIOVANNI LUPATOTO</t>
  </si>
  <si>
    <t>968242930522030001</t>
  </si>
  <si>
    <t>724367</t>
  </si>
  <si>
    <t>MASER</t>
  </si>
  <si>
    <t>972142930534486401</t>
  </si>
  <si>
    <t>11117480</t>
  </si>
  <si>
    <t>COLLE SANTA LUCIA</t>
  </si>
  <si>
    <t>973644363072239602</t>
  </si>
  <si>
    <t>30285785</t>
  </si>
  <si>
    <t>UNIONE MONTANA MAROSTICENSE</t>
  </si>
  <si>
    <t>974742930478575402</t>
  </si>
  <si>
    <t>703687</t>
  </si>
  <si>
    <t>ZOVENCEDO</t>
  </si>
  <si>
    <t>975842928932504301</t>
  </si>
  <si>
    <t>65938</t>
  </si>
  <si>
    <t>CONA</t>
  </si>
  <si>
    <t>976042930510456402</t>
  </si>
  <si>
    <t>102755</t>
  </si>
  <si>
    <t>ALBETTONE</t>
  </si>
  <si>
    <t>976342930474245901</t>
  </si>
  <si>
    <t>112146</t>
  </si>
  <si>
    <t>LEGNAGO</t>
  </si>
  <si>
    <t>977442930530523401</t>
  </si>
  <si>
    <t>724285</t>
  </si>
  <si>
    <t>BADIA CALAVENA</t>
  </si>
  <si>
    <t>977542930452687101</t>
  </si>
  <si>
    <t>11137771</t>
  </si>
  <si>
    <t>GORGO AL MONTICANO</t>
  </si>
  <si>
    <t>977942930467425602</t>
  </si>
  <si>
    <t>800000710</t>
  </si>
  <si>
    <t>UNIONE MONTANA COMELICO</t>
  </si>
  <si>
    <t>978342930537191602</t>
  </si>
  <si>
    <t>716721</t>
  </si>
  <si>
    <t>SAN MARTINO DI LUPARI</t>
  </si>
  <si>
    <t>979442930462990301</t>
  </si>
  <si>
    <t>114337</t>
  </si>
  <si>
    <t>JESOLO</t>
  </si>
  <si>
    <t>979642930535500002</t>
  </si>
  <si>
    <t>720232</t>
  </si>
  <si>
    <t>VILLANOVA DEL GHEBBO</t>
  </si>
  <si>
    <t>979742930142546301</t>
  </si>
  <si>
    <t>721334</t>
  </si>
  <si>
    <t>CONEGLIANO</t>
  </si>
  <si>
    <t>981942930529053301</t>
  </si>
  <si>
    <t>47136</t>
  </si>
  <si>
    <t>MALO</t>
  </si>
  <si>
    <t>984742930461979802</t>
  </si>
  <si>
    <t>112001</t>
  </si>
  <si>
    <t>MEZZANE DI SOTTO</t>
  </si>
  <si>
    <t>985142930453584501</t>
  </si>
  <si>
    <t>720414</t>
  </si>
  <si>
    <t>VILLA BARTOLOMEA</t>
  </si>
  <si>
    <t>985442927963764302</t>
  </si>
  <si>
    <t>725936</t>
  </si>
  <si>
    <t>CALVENE</t>
  </si>
  <si>
    <t>989242930473765001</t>
  </si>
  <si>
    <t>129823</t>
  </si>
  <si>
    <t>PALÙ</t>
  </si>
  <si>
    <t>991542930518643601</t>
  </si>
  <si>
    <t>723495</t>
  </si>
  <si>
    <t>CORNUDA</t>
  </si>
  <si>
    <t>995142930535396602</t>
  </si>
  <si>
    <t>800000716</t>
  </si>
  <si>
    <t>UNIONE MONTANA DELLA VALLE DEL BOITE</t>
  </si>
  <si>
    <t>996842930454202601</t>
  </si>
  <si>
    <t>725664</t>
  </si>
  <si>
    <t>MIANE</t>
  </si>
  <si>
    <t>996942930456686002</t>
  </si>
  <si>
    <t>34619</t>
  </si>
  <si>
    <t>TAGLIO DI PO</t>
  </si>
  <si>
    <t>997142930533991201</t>
  </si>
  <si>
    <t>144250</t>
  </si>
  <si>
    <t>CASALE DI SCODOSIA</t>
  </si>
  <si>
    <t>997542930465068602</t>
  </si>
  <si>
    <t>11137886</t>
  </si>
  <si>
    <t>CIMADOLMO</t>
  </si>
  <si>
    <t>999542930479245001</t>
  </si>
  <si>
    <t>720783</t>
  </si>
  <si>
    <t>SANT'URBANO</t>
  </si>
  <si>
    <t>COMPARTO</t>
  </si>
  <si>
    <t>COMUNI</t>
  </si>
  <si>
    <t>UNIONI DI COMUNI</t>
  </si>
  <si>
    <t>Assegnazioni da fondone 2020 (netto quota agevolazioni Tari)</t>
  </si>
  <si>
    <t>Perdite  entrate 2020 da certificazione (netto Soggiorno, ristori IMU-OSP, agevolazioni Tari)</t>
  </si>
  <si>
    <t>Avanzo netto fondone 2020 (comprende maggiori/ minori spese)</t>
  </si>
  <si>
    <t>ACCONTO 2021 con clausola quota minima 200 euro</t>
  </si>
  <si>
    <t>Saldo 2021 quota disavanzi 2020</t>
  </si>
  <si>
    <t>Saldo 2021 quota Add.le IRPEF</t>
  </si>
  <si>
    <t>Saldo 2021 quota ristoro residuo</t>
  </si>
  <si>
    <t>SALDO 2021
(CSC 14lug)</t>
  </si>
  <si>
    <t>Totale fondone 2021</t>
  </si>
  <si>
    <t>Totale risorse certificazioe/ fondone 2021</t>
  </si>
  <si>
    <t>Stima fabbisogno 2021 (comprese soglie minime, quote intangibili e eventuale integrazione a salvaguardia)</t>
  </si>
  <si>
    <t>Test coerenza (risorse - fabbisogno &gt; 0)</t>
  </si>
  <si>
    <t>IMU 2021 (Art. 177, co. 2, DL 34/2020)</t>
  </si>
  <si>
    <t>Riepilogo saldo Fondone 2021</t>
  </si>
  <si>
    <t>Comuni e forme associative della regione</t>
  </si>
  <si>
    <t>Totale nazionale</t>
  </si>
  <si>
    <t>Totale gruppo</t>
  </si>
  <si>
    <t>9=6+7+8</t>
  </si>
  <si>
    <t>10=5+9</t>
  </si>
  <si>
    <t>13=11-12</t>
  </si>
  <si>
    <t>Stima minori entrate nette 2021</t>
  </si>
  <si>
    <t>IMU 2020 
definita nel 2021 (2a rata 2020 articoli 9 e 9-bis, DL 137/2020)</t>
  </si>
  <si>
    <t>Riepilogo assegnazioni fondone/certificazione 2020-2021</t>
  </si>
  <si>
    <t>Comune di</t>
  </si>
  <si>
    <t>pop</t>
  </si>
  <si>
    <t>ab.</t>
  </si>
  <si>
    <t>Eventuali rettifiche alla certificazione 2020</t>
  </si>
  <si>
    <t>in €/ab</t>
  </si>
  <si>
    <t>Dichiarato</t>
  </si>
  <si>
    <t>Rettificato</t>
  </si>
  <si>
    <t>differenza (segno + : peggioramento del saldo)</t>
  </si>
  <si>
    <t xml:space="preserve">Minori spese da FCDE </t>
  </si>
  <si>
    <t>Minori spese diverse</t>
  </si>
  <si>
    <t>Totale risorse certificazioe/fondone 2021</t>
  </si>
  <si>
    <r>
      <t xml:space="preserve">Test risorse 2021 
(risorse disponibili </t>
    </r>
    <r>
      <rPr>
        <sz val="10"/>
        <color theme="1"/>
        <rFont val="Arial Narrow"/>
        <family val="2"/>
      </rPr>
      <t>meno</t>
    </r>
    <r>
      <rPr>
        <i/>
        <sz val="10"/>
        <color theme="1"/>
        <rFont val="Arial Narrow"/>
        <family val="2"/>
      </rPr>
      <t xml:space="preserve"> fabbisogno stimato)</t>
    </r>
  </si>
  <si>
    <t>Altre assegnazioni 2021</t>
  </si>
  <si>
    <t>A</t>
  </si>
  <si>
    <t>B</t>
  </si>
  <si>
    <t>C</t>
  </si>
  <si>
    <t>D</t>
  </si>
  <si>
    <t>E</t>
  </si>
  <si>
    <t>Totale altre assegnazioni</t>
  </si>
  <si>
    <t>Ristoro soggiorno 2021 
(1a quota 250 mln.- CSC 22 giu)</t>
  </si>
  <si>
    <t>Fondo solidarietà alimentare allargato 2021</t>
  </si>
  <si>
    <t>Canone unico 2021 
(proiezione annua)</t>
  </si>
  <si>
    <t>Agevolazioni Tari non domestiche</t>
  </si>
  <si>
    <t>Minori spese 2020 "COVID-19" (d) (originale, con rettifica BZ)</t>
  </si>
  <si>
    <t>Minori spese 2020 "COVID-19" (d) rettificate</t>
  </si>
  <si>
    <t>di cui FCDE (da rettificare)</t>
  </si>
  <si>
    <t>di cui FCDE rettificate</t>
  </si>
  <si>
    <t>diff FCDE</t>
  </si>
  <si>
    <t>Minori spese diverse da certificazione</t>
  </si>
  <si>
    <t>Minori spese diverse rettificate</t>
  </si>
  <si>
    <t>diff altre minori spese</t>
  </si>
  <si>
    <t>Saldo complessivo netto 2020 (solo avanzi da fondone)</t>
  </si>
  <si>
    <t>Saldo netto da certificazione</t>
  </si>
  <si>
    <t>diff saldo netto</t>
  </si>
  <si>
    <t>diff minori entrate</t>
  </si>
  <si>
    <t>MINORI entrate 2020 nette NO REVISIONI</t>
  </si>
  <si>
    <t>Minori entrate (netto Soggiorno, ristori IMU-OSP, agevolazioni Tari)</t>
  </si>
  <si>
    <t>Saldo netto fondone 2020
(comprese minori/maggiori spese e rettifiche)</t>
  </si>
  <si>
    <t>Perdita netta finale 2020</t>
  </si>
  <si>
    <t>Assegnazioni da fondone 2020 
(netto agevolazioni Tari )</t>
  </si>
  <si>
    <t>Acconto 2021</t>
  </si>
  <si>
    <t>Saldo 2021 (CSC 14 luglio)</t>
  </si>
  <si>
    <t>Agevolazioni TARI non domestiche</t>
  </si>
  <si>
    <t>Fondo solidarietà alimentare allargato</t>
  </si>
  <si>
    <t>Ristoro Soggiorno 2021 (1a quota 250 mln.)</t>
  </si>
  <si>
    <t>OSP pubblici eserczi/ambulanti (proiezione annua)</t>
  </si>
  <si>
    <t>Totale rettifiche con effetto sul saldo netto 2020</t>
  </si>
  <si>
    <t>IMU, compresa quota 2020 residua</t>
  </si>
  <si>
    <t>SEZIONE 1 - sintesi riparto fondone 2021</t>
  </si>
  <si>
    <t>SEZIONE 2 - altre assegnazioni 2021</t>
  </si>
  <si>
    <t>SEZIONE 3 - rettifiche al saldo netto 2020</t>
  </si>
  <si>
    <t>E1</t>
  </si>
  <si>
    <t>E2</t>
  </si>
  <si>
    <t>F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</si>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</sst>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0.0%"/>
    <numFmt numFmtId="167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 Narrow"/>
      <family val="2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theme="8"/>
      </patternFill>
    </fill>
    <fill>
      <patternFill patternType="solid">
        <fgColor theme="4" tint="0.79998168889431442"/>
        <bgColor theme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auto="1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medium">
        <color auto="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theme="0"/>
      </left>
      <right style="thin">
        <color indexed="64"/>
      </right>
      <top style="thin">
        <color theme="4" tint="0.39997558519241921"/>
      </top>
      <bottom/>
      <diagonal/>
    </border>
    <border>
      <left/>
      <right style="medium">
        <color auto="1"/>
      </right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9" tint="0.39994506668294322"/>
      </left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ck">
        <color theme="9" tint="0.39994506668294322"/>
      </left>
      <right style="thin">
        <color theme="0"/>
      </right>
      <top/>
      <bottom style="thick">
        <color theme="0"/>
      </bottom>
      <diagonal/>
    </border>
    <border>
      <left style="thick">
        <color theme="9" tint="0.39994506668294322"/>
      </left>
      <right/>
      <top/>
      <bottom style="thin">
        <color theme="4" tint="0.39997558519241921"/>
      </bottom>
      <diagonal/>
    </border>
    <border>
      <left style="thick">
        <color theme="9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9" tint="0.39994506668294322"/>
      </left>
      <right/>
      <top style="thin">
        <color theme="4" tint="0.39997558519241921"/>
      </top>
      <bottom/>
      <diagonal/>
    </border>
    <border>
      <left style="thick">
        <color theme="6" tint="0.39994506668294322"/>
      </left>
      <right/>
      <top/>
      <bottom/>
      <diagonal/>
    </border>
    <border>
      <left style="thick">
        <color theme="6" tint="0.39994506668294322"/>
      </left>
      <right style="thin">
        <color theme="0"/>
      </right>
      <top/>
      <bottom style="thick">
        <color theme="0"/>
      </bottom>
      <diagonal/>
    </border>
    <border>
      <left style="thick">
        <color theme="6" tint="0.39994506668294322"/>
      </left>
      <right/>
      <top/>
      <bottom style="thin">
        <color theme="4" tint="0.39997558519241921"/>
      </bottom>
      <diagonal/>
    </border>
    <border>
      <left style="thick">
        <color theme="6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6" tint="0.39994506668294322"/>
      </left>
      <right/>
      <top style="thin">
        <color theme="4" tint="0.39997558519241921"/>
      </top>
      <bottom/>
      <diagonal/>
    </border>
    <border>
      <left style="medium">
        <color theme="3" tint="0.39994506668294322"/>
      </left>
      <right/>
      <top/>
      <bottom/>
      <diagonal/>
    </border>
    <border>
      <left style="medium">
        <color theme="3" tint="0.39994506668294322"/>
      </left>
      <right style="thin">
        <color theme="0"/>
      </right>
      <top/>
      <bottom style="thick">
        <color theme="0"/>
      </bottom>
      <diagonal/>
    </border>
    <border>
      <left style="medium">
        <color theme="3" tint="0.39994506668294322"/>
      </left>
      <right/>
      <top/>
      <bottom style="thin">
        <color theme="4" tint="0.39997558519241921"/>
      </bottom>
      <diagonal/>
    </border>
    <border>
      <left style="medium">
        <color theme="3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3" tint="0.39994506668294322"/>
      </left>
      <right/>
      <top style="thin">
        <color theme="4" tint="0.39997558519241921"/>
      </top>
      <bottom/>
      <diagonal/>
    </border>
    <border>
      <left/>
      <right style="thick">
        <color theme="6" tint="0.39994506668294322"/>
      </right>
      <top/>
      <bottom/>
      <diagonal/>
    </border>
    <border>
      <left style="thick">
        <color theme="9" tint="0.39994506668294322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4" fillId="0" borderId="0" xfId="0" applyFont="1" applyFill="1"/>
    <xf numFmtId="0" fontId="6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2" fillId="0" borderId="0" xfId="0" applyFont="1" applyAlignment="1">
      <alignment horizontal="right"/>
    </xf>
    <xf numFmtId="3" fontId="1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3" fontId="14" fillId="0" borderId="7" xfId="0" applyNumberFormat="1" applyFont="1" applyFill="1" applyBorder="1" applyAlignment="1">
      <alignment horizontal="right" vertical="center" indent="1"/>
    </xf>
    <xf numFmtId="3" fontId="14" fillId="0" borderId="19" xfId="0" applyNumberFormat="1" applyFont="1" applyFill="1" applyBorder="1" applyAlignment="1">
      <alignment horizontal="right" vertical="center" indent="1"/>
    </xf>
    <xf numFmtId="0" fontId="14" fillId="0" borderId="6" xfId="0" applyFont="1" applyFill="1" applyBorder="1" applyAlignment="1">
      <alignment horizontal="left" vertical="center" indent="1"/>
    </xf>
    <xf numFmtId="0" fontId="14" fillId="0" borderId="5" xfId="0" applyFont="1" applyFill="1" applyBorder="1" applyAlignment="1">
      <alignment horizontal="left" vertical="center" indent="1"/>
    </xf>
    <xf numFmtId="0" fontId="14" fillId="0" borderId="17" xfId="0" applyFont="1" applyFill="1" applyBorder="1" applyAlignment="1">
      <alignment horizontal="left" vertical="center" indent="1"/>
    </xf>
    <xf numFmtId="0" fontId="14" fillId="0" borderId="18" xfId="0" applyFont="1" applyFill="1" applyBorder="1" applyAlignment="1">
      <alignment horizontal="left" vertical="center" indent="1"/>
    </xf>
    <xf numFmtId="3" fontId="14" fillId="0" borderId="6" xfId="0" applyNumberFormat="1" applyFont="1" applyFill="1" applyBorder="1" applyAlignment="1">
      <alignment horizontal="right" vertical="center" indent="1"/>
    </xf>
    <xf numFmtId="3" fontId="14" fillId="0" borderId="6" xfId="0" applyNumberFormat="1" applyFont="1" applyFill="1" applyBorder="1" applyAlignment="1">
      <alignment horizontal="right" indent="1"/>
    </xf>
    <xf numFmtId="3" fontId="14" fillId="0" borderId="8" xfId="0" applyNumberFormat="1" applyFont="1" applyFill="1" applyBorder="1" applyAlignment="1">
      <alignment horizontal="right" vertical="center" indent="1"/>
    </xf>
    <xf numFmtId="3" fontId="15" fillId="0" borderId="6" xfId="0" applyNumberFormat="1" applyFont="1" applyFill="1" applyBorder="1" applyAlignment="1">
      <alignment horizontal="right" vertical="center" indent="1"/>
    </xf>
    <xf numFmtId="3" fontId="11" fillId="0" borderId="10" xfId="0" applyNumberFormat="1" applyFont="1" applyFill="1" applyBorder="1" applyAlignment="1">
      <alignment horizontal="right" vertical="center" indent="1"/>
    </xf>
    <xf numFmtId="3" fontId="14" fillId="0" borderId="9" xfId="0" applyNumberFormat="1" applyFont="1" applyFill="1" applyBorder="1" applyAlignment="1">
      <alignment horizontal="right" indent="1"/>
    </xf>
    <xf numFmtId="3" fontId="14" fillId="0" borderId="17" xfId="0" applyNumberFormat="1" applyFont="1" applyFill="1" applyBorder="1" applyAlignment="1">
      <alignment horizontal="right" vertical="center" indent="1"/>
    </xf>
    <xf numFmtId="3" fontId="14" fillId="0" borderId="17" xfId="0" applyNumberFormat="1" applyFont="1" applyFill="1" applyBorder="1" applyAlignment="1">
      <alignment horizontal="right" indent="1"/>
    </xf>
    <xf numFmtId="3" fontId="14" fillId="0" borderId="20" xfId="0" applyNumberFormat="1" applyFont="1" applyFill="1" applyBorder="1" applyAlignment="1">
      <alignment horizontal="right" vertical="center" indent="1"/>
    </xf>
    <xf numFmtId="3" fontId="15" fillId="0" borderId="17" xfId="0" applyNumberFormat="1" applyFont="1" applyFill="1" applyBorder="1" applyAlignment="1">
      <alignment horizontal="right" vertical="center" indent="1"/>
    </xf>
    <xf numFmtId="3" fontId="11" fillId="0" borderId="21" xfId="0" applyNumberFormat="1" applyFont="1" applyFill="1" applyBorder="1" applyAlignment="1">
      <alignment horizontal="right" vertical="center" indent="1"/>
    </xf>
    <xf numFmtId="3" fontId="14" fillId="0" borderId="22" xfId="0" applyNumberFormat="1" applyFont="1" applyFill="1" applyBorder="1" applyAlignment="1">
      <alignment horizontal="right" indent="1"/>
    </xf>
    <xf numFmtId="3" fontId="7" fillId="3" borderId="4" xfId="0" applyNumberFormat="1" applyFont="1" applyFill="1" applyBorder="1" applyAlignment="1">
      <alignment horizontal="right" vertical="center" wrapText="1" indent="1"/>
    </xf>
    <xf numFmtId="3" fontId="7" fillId="4" borderId="4" xfId="0" applyNumberFormat="1" applyFont="1" applyFill="1" applyBorder="1" applyAlignment="1">
      <alignment horizontal="right" vertical="center" wrapText="1" indent="1"/>
    </xf>
    <xf numFmtId="0" fontId="16" fillId="0" borderId="0" xfId="3"/>
    <xf numFmtId="0" fontId="16" fillId="0" borderId="0" xfId="3" applyAlignment="1">
      <alignment horizontal="left"/>
    </xf>
    <xf numFmtId="0" fontId="16" fillId="0" borderId="23" xfId="3" applyBorder="1"/>
    <xf numFmtId="0" fontId="17" fillId="5" borderId="24" xfId="3" applyFont="1" applyFill="1" applyBorder="1" applyAlignment="1">
      <alignment horizontal="left"/>
    </xf>
    <xf numFmtId="0" fontId="18" fillId="0" borderId="23" xfId="3" applyFont="1" applyBorder="1" applyAlignment="1">
      <alignment horizontal="right"/>
    </xf>
    <xf numFmtId="164" fontId="18" fillId="0" borderId="23" xfId="1" applyNumberFormat="1" applyFont="1" applyBorder="1" applyAlignment="1">
      <alignment horizontal="right"/>
    </xf>
    <xf numFmtId="0" fontId="18" fillId="0" borderId="23" xfId="3" applyFont="1" applyBorder="1"/>
    <xf numFmtId="0" fontId="18" fillId="0" borderId="0" xfId="3" applyFont="1"/>
    <xf numFmtId="3" fontId="17" fillId="0" borderId="23" xfId="0" applyNumberFormat="1" applyFont="1" applyBorder="1"/>
    <xf numFmtId="3" fontId="19" fillId="0" borderId="23" xfId="0" applyNumberFormat="1" applyFont="1" applyBorder="1"/>
    <xf numFmtId="0" fontId="20" fillId="0" borderId="23" xfId="3" applyFont="1" applyBorder="1"/>
    <xf numFmtId="165" fontId="21" fillId="0" borderId="23" xfId="4" applyNumberFormat="1" applyFont="1" applyBorder="1" applyAlignment="1">
      <alignment horizontal="center"/>
    </xf>
    <xf numFmtId="0" fontId="20" fillId="0" borderId="0" xfId="3" applyFont="1"/>
    <xf numFmtId="3" fontId="19" fillId="0" borderId="25" xfId="0" applyNumberFormat="1" applyFont="1" applyBorder="1" applyAlignment="1">
      <alignment vertical="center"/>
    </xf>
    <xf numFmtId="3" fontId="17" fillId="0" borderId="25" xfId="0" applyNumberFormat="1" applyFont="1" applyBorder="1" applyAlignment="1">
      <alignment horizontal="center" vertical="center"/>
    </xf>
    <xf numFmtId="3" fontId="22" fillId="0" borderId="25" xfId="0" applyNumberFormat="1" applyFont="1" applyBorder="1" applyAlignment="1">
      <alignment horizontal="center" vertical="center" wrapText="1"/>
    </xf>
    <xf numFmtId="0" fontId="16" fillId="0" borderId="0" xfId="3" applyAlignment="1">
      <alignment horizontal="center" vertical="center"/>
    </xf>
    <xf numFmtId="0" fontId="23" fillId="0" borderId="25" xfId="3" applyFont="1" applyBorder="1" applyAlignment="1">
      <alignment vertical="center"/>
    </xf>
    <xf numFmtId="0" fontId="20" fillId="0" borderId="25" xfId="3" applyFont="1" applyBorder="1" applyAlignment="1">
      <alignment horizontal="right" vertical="center" wrapText="1"/>
    </xf>
    <xf numFmtId="164" fontId="20" fillId="0" borderId="0" xfId="3" applyNumberFormat="1" applyFont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4" applyNumberFormat="1" applyFont="1" applyAlignment="1">
      <alignment vertical="center"/>
    </xf>
    <xf numFmtId="3" fontId="21" fillId="0" borderId="0" xfId="0" applyNumberFormat="1" applyFont="1"/>
    <xf numFmtId="0" fontId="23" fillId="0" borderId="26" xfId="3" applyFont="1" applyBorder="1" applyAlignment="1">
      <alignment vertical="center"/>
    </xf>
    <xf numFmtId="0" fontId="20" fillId="0" borderId="26" xfId="3" applyFont="1" applyBorder="1" applyAlignment="1">
      <alignment horizontal="right" vertical="center"/>
    </xf>
    <xf numFmtId="0" fontId="20" fillId="0" borderId="26" xfId="3" applyFont="1" applyBorder="1" applyAlignment="1">
      <alignment horizontal="right" wrapText="1"/>
    </xf>
    <xf numFmtId="0" fontId="20" fillId="0" borderId="26" xfId="3" applyFont="1" applyBorder="1"/>
    <xf numFmtId="0" fontId="23" fillId="0" borderId="26" xfId="3" applyFont="1" applyBorder="1"/>
    <xf numFmtId="3" fontId="16" fillId="0" borderId="0" xfId="3" applyNumberFormat="1"/>
    <xf numFmtId="164" fontId="21" fillId="0" borderId="0" xfId="3" applyNumberFormat="1" applyFont="1" applyAlignment="1">
      <alignment horizontal="center" vertical="center"/>
    </xf>
    <xf numFmtId="166" fontId="16" fillId="0" borderId="0" xfId="2" applyNumberFormat="1" applyFont="1"/>
    <xf numFmtId="166" fontId="16" fillId="0" borderId="0" xfId="3" applyNumberFormat="1"/>
    <xf numFmtId="0" fontId="23" fillId="0" borderId="27" xfId="3" applyFont="1" applyBorder="1" applyAlignment="1">
      <alignment vertical="center"/>
    </xf>
    <xf numFmtId="0" fontId="18" fillId="0" borderId="27" xfId="3" applyFont="1" applyBorder="1" applyAlignment="1">
      <alignment horizontal="right" wrapText="1"/>
    </xf>
    <xf numFmtId="0" fontId="20" fillId="0" borderId="27" xfId="3" applyFont="1" applyBorder="1"/>
    <xf numFmtId="0" fontId="23" fillId="0" borderId="28" xfId="3" applyFont="1" applyBorder="1" applyAlignment="1">
      <alignment vertical="center"/>
    </xf>
    <xf numFmtId="3" fontId="17" fillId="0" borderId="28" xfId="0" applyNumberFormat="1" applyFont="1" applyBorder="1"/>
    <xf numFmtId="0" fontId="23" fillId="0" borderId="25" xfId="3" applyFont="1" applyBorder="1" applyAlignment="1">
      <alignment horizontal="center"/>
    </xf>
    <xf numFmtId="0" fontId="20" fillId="0" borderId="25" xfId="3" applyFont="1" applyBorder="1"/>
    <xf numFmtId="0" fontId="23" fillId="0" borderId="26" xfId="3" applyFont="1" applyBorder="1" applyAlignment="1">
      <alignment horizontal="center"/>
    </xf>
    <xf numFmtId="0" fontId="23" fillId="0" borderId="27" xfId="3" applyFont="1" applyBorder="1" applyAlignment="1">
      <alignment horizontal="center"/>
    </xf>
    <xf numFmtId="0" fontId="23" fillId="0" borderId="28" xfId="3" applyFont="1" applyBorder="1"/>
    <xf numFmtId="0" fontId="21" fillId="0" borderId="28" xfId="3" applyFont="1" applyBorder="1"/>
    <xf numFmtId="3" fontId="20" fillId="0" borderId="25" xfId="3" applyNumberFormat="1" applyFont="1" applyBorder="1" applyAlignment="1">
      <alignment horizontal="right" indent="1"/>
    </xf>
    <xf numFmtId="3" fontId="20" fillId="0" borderId="26" xfId="3" applyNumberFormat="1" applyFont="1" applyBorder="1" applyAlignment="1">
      <alignment horizontal="right" indent="1"/>
    </xf>
    <xf numFmtId="3" fontId="20" fillId="0" borderId="26" xfId="4" applyNumberFormat="1" applyFont="1" applyBorder="1" applyAlignment="1">
      <alignment horizontal="right" vertical="center" indent="1"/>
    </xf>
    <xf numFmtId="3" fontId="20" fillId="0" borderId="27" xfId="3" applyNumberFormat="1" applyFont="1" applyBorder="1" applyAlignment="1">
      <alignment horizontal="right" indent="1"/>
    </xf>
    <xf numFmtId="3" fontId="21" fillId="0" borderId="28" xfId="3" applyNumberFormat="1" applyFont="1" applyBorder="1" applyAlignment="1">
      <alignment horizontal="right" indent="1"/>
    </xf>
    <xf numFmtId="164" fontId="4" fillId="0" borderId="0" xfId="1" applyNumberFormat="1" applyFont="1" applyFill="1"/>
    <xf numFmtId="3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vertical="center"/>
    </xf>
    <xf numFmtId="3" fontId="21" fillId="0" borderId="29" xfId="0" applyNumberFormat="1" applyFont="1" applyBorder="1" applyAlignment="1">
      <alignment wrapText="1"/>
    </xf>
    <xf numFmtId="3" fontId="21" fillId="0" borderId="29" xfId="0" applyNumberFormat="1" applyFont="1" applyBorder="1"/>
    <xf numFmtId="3" fontId="24" fillId="0" borderId="29" xfId="0" applyNumberFormat="1" applyFont="1" applyBorder="1"/>
    <xf numFmtId="3" fontId="18" fillId="0" borderId="23" xfId="0" applyNumberFormat="1" applyFont="1" applyBorder="1" applyAlignment="1">
      <alignment horizontal="right" vertical="center" wrapText="1"/>
    </xf>
    <xf numFmtId="3" fontId="21" fillId="0" borderId="29" xfId="0" applyNumberFormat="1" applyFont="1" applyBorder="1" applyAlignment="1">
      <alignment vertical="center"/>
    </xf>
    <xf numFmtId="3" fontId="24" fillId="0" borderId="29" xfId="0" applyNumberFormat="1" applyFont="1" applyBorder="1" applyAlignment="1">
      <alignment vertical="center"/>
    </xf>
    <xf numFmtId="3" fontId="20" fillId="0" borderId="25" xfId="4" applyNumberFormat="1" applyFont="1" applyBorder="1" applyAlignment="1">
      <alignment horizontal="right" vertical="center" indent="1"/>
    </xf>
    <xf numFmtId="3" fontId="20" fillId="0" borderId="25" xfId="3" applyNumberFormat="1" applyFont="1" applyBorder="1" applyAlignment="1">
      <alignment horizontal="right" vertical="center" indent="1"/>
    </xf>
    <xf numFmtId="3" fontId="18" fillId="0" borderId="26" xfId="4" applyNumberFormat="1" applyFont="1" applyBorder="1" applyAlignment="1">
      <alignment horizontal="right" vertical="center" indent="1"/>
    </xf>
    <xf numFmtId="3" fontId="24" fillId="0" borderId="26" xfId="4" applyNumberFormat="1" applyFont="1" applyBorder="1" applyAlignment="1">
      <alignment horizontal="right" vertical="center" indent="1"/>
    </xf>
    <xf numFmtId="3" fontId="20" fillId="0" borderId="27" xfId="3" applyNumberFormat="1" applyFont="1" applyBorder="1" applyAlignment="1">
      <alignment horizontal="right" vertical="center" indent="1"/>
    </xf>
    <xf numFmtId="3" fontId="20" fillId="0" borderId="28" xfId="3" applyNumberFormat="1" applyFont="1" applyBorder="1" applyAlignment="1">
      <alignment horizontal="right" indent="1"/>
    </xf>
    <xf numFmtId="3" fontId="18" fillId="0" borderId="28" xfId="4" applyNumberFormat="1" applyFont="1" applyBorder="1" applyAlignment="1">
      <alignment horizontal="right" vertical="center" indent="1"/>
    </xf>
    <xf numFmtId="3" fontId="16" fillId="0" borderId="25" xfId="3" applyNumberFormat="1" applyBorder="1" applyAlignment="1">
      <alignment horizontal="right" indent="1"/>
    </xf>
    <xf numFmtId="3" fontId="16" fillId="0" borderId="26" xfId="3" applyNumberFormat="1" applyBorder="1" applyAlignment="1">
      <alignment horizontal="right" indent="1"/>
    </xf>
    <xf numFmtId="3" fontId="16" fillId="0" borderId="27" xfId="3" applyNumberFormat="1" applyBorder="1" applyAlignment="1">
      <alignment horizontal="right" indent="1"/>
    </xf>
    <xf numFmtId="3" fontId="23" fillId="0" borderId="28" xfId="3" applyNumberFormat="1" applyFont="1" applyBorder="1" applyAlignment="1">
      <alignment horizontal="right" indent="1"/>
    </xf>
    <xf numFmtId="167" fontId="20" fillId="0" borderId="25" xfId="3" applyNumberFormat="1" applyFont="1" applyBorder="1" applyAlignment="1">
      <alignment horizontal="right" indent="1"/>
    </xf>
    <xf numFmtId="167" fontId="20" fillId="0" borderId="26" xfId="1" applyNumberFormat="1" applyFont="1" applyBorder="1" applyAlignment="1">
      <alignment horizontal="right" indent="1"/>
    </xf>
    <xf numFmtId="167" fontId="20" fillId="0" borderId="26" xfId="1" applyNumberFormat="1" applyFont="1" applyBorder="1" applyAlignment="1">
      <alignment horizontal="right" vertical="center" indent="1"/>
    </xf>
    <xf numFmtId="167" fontId="20" fillId="0" borderId="27" xfId="1" applyNumberFormat="1" applyFont="1" applyBorder="1" applyAlignment="1">
      <alignment horizontal="right" indent="1"/>
    </xf>
    <xf numFmtId="167" fontId="20" fillId="0" borderId="25" xfId="3" applyNumberFormat="1" applyFont="1" applyBorder="1" applyAlignment="1">
      <alignment horizontal="right" vertical="center" indent="1"/>
    </xf>
    <xf numFmtId="167" fontId="20" fillId="0" borderId="26" xfId="3" applyNumberFormat="1" applyFont="1" applyBorder="1" applyAlignment="1">
      <alignment horizontal="right" vertical="center" indent="1"/>
    </xf>
    <xf numFmtId="167" fontId="21" fillId="0" borderId="26" xfId="3" applyNumberFormat="1" applyFont="1" applyBorder="1" applyAlignment="1">
      <alignment horizontal="right" vertical="center" indent="1"/>
    </xf>
    <xf numFmtId="167" fontId="20" fillId="0" borderId="27" xfId="3" applyNumberFormat="1" applyFont="1" applyBorder="1" applyAlignment="1">
      <alignment horizontal="right" vertical="center" indent="1"/>
    </xf>
    <xf numFmtId="167" fontId="21" fillId="0" borderId="28" xfId="1" applyNumberFormat="1" applyFont="1" applyBorder="1" applyAlignment="1">
      <alignment horizontal="right" indent="1"/>
    </xf>
    <xf numFmtId="0" fontId="24" fillId="0" borderId="26" xfId="3" applyFont="1" applyBorder="1" applyAlignment="1">
      <alignment horizontal="right" wrapText="1"/>
    </xf>
    <xf numFmtId="0" fontId="20" fillId="0" borderId="25" xfId="3" applyFont="1" applyBorder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0" fontId="16" fillId="0" borderId="0" xfId="3" applyAlignment="1">
      <alignment vertical="center"/>
    </xf>
    <xf numFmtId="3" fontId="20" fillId="0" borderId="23" xfId="3" applyNumberFormat="1" applyFont="1" applyBorder="1" applyAlignment="1">
      <alignment horizontal="right" indent="1"/>
    </xf>
    <xf numFmtId="3" fontId="18" fillId="0" borderId="23" xfId="4" applyNumberFormat="1" applyFont="1" applyBorder="1" applyAlignment="1">
      <alignment horizontal="right" vertical="center" indent="1"/>
    </xf>
    <xf numFmtId="167" fontId="20" fillId="0" borderId="23" xfId="3" applyNumberFormat="1" applyFont="1" applyBorder="1" applyAlignment="1">
      <alignment horizontal="right" indent="1"/>
    </xf>
    <xf numFmtId="0" fontId="25" fillId="0" borderId="0" xfId="3" applyFont="1"/>
    <xf numFmtId="3" fontId="13" fillId="6" borderId="0" xfId="0" applyNumberFormat="1" applyFont="1" applyFill="1"/>
    <xf numFmtId="3" fontId="13" fillId="6" borderId="0" xfId="0" applyNumberFormat="1" applyFont="1" applyFill="1" applyAlignment="1">
      <alignment wrapText="1"/>
    </xf>
    <xf numFmtId="0" fontId="26" fillId="8" borderId="0" xfId="0" applyFont="1" applyFill="1"/>
    <xf numFmtId="3" fontId="7" fillId="3" borderId="31" xfId="0" applyNumberFormat="1" applyFont="1" applyFill="1" applyBorder="1" applyAlignment="1">
      <alignment horizontal="right" vertical="center" wrapText="1" indent="1"/>
    </xf>
    <xf numFmtId="3" fontId="7" fillId="4" borderId="31" xfId="0" applyNumberFormat="1" applyFont="1" applyFill="1" applyBorder="1" applyAlignment="1">
      <alignment horizontal="right" vertical="center" wrapText="1" indent="1"/>
    </xf>
    <xf numFmtId="0" fontId="26" fillId="8" borderId="30" xfId="0" applyFont="1" applyFill="1" applyBorder="1"/>
    <xf numFmtId="0" fontId="4" fillId="0" borderId="30" xfId="0" applyFont="1" applyFill="1" applyBorder="1"/>
    <xf numFmtId="3" fontId="7" fillId="3" borderId="32" xfId="0" applyNumberFormat="1" applyFont="1" applyFill="1" applyBorder="1" applyAlignment="1">
      <alignment horizontal="right" vertical="center" wrapText="1" indent="1"/>
    </xf>
    <xf numFmtId="3" fontId="7" fillId="4" borderId="32" xfId="0" applyNumberFormat="1" applyFont="1" applyFill="1" applyBorder="1" applyAlignment="1">
      <alignment horizontal="right" vertical="center" wrapText="1" indent="1"/>
    </xf>
    <xf numFmtId="3" fontId="5" fillId="2" borderId="33" xfId="0" applyNumberFormat="1" applyFont="1" applyFill="1" applyBorder="1" applyAlignment="1">
      <alignment horizontal="center" vertical="center" wrapText="1"/>
    </xf>
    <xf numFmtId="3" fontId="14" fillId="0" borderId="34" xfId="0" applyNumberFormat="1" applyFont="1" applyFill="1" applyBorder="1" applyAlignment="1">
      <alignment horizontal="right" indent="1"/>
    </xf>
    <xf numFmtId="3" fontId="14" fillId="0" borderId="35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center" vertical="center"/>
    </xf>
    <xf numFmtId="3" fontId="26" fillId="6" borderId="36" xfId="0" applyNumberFormat="1" applyFont="1" applyFill="1" applyBorder="1"/>
    <xf numFmtId="3" fontId="4" fillId="0" borderId="36" xfId="0" applyNumberFormat="1" applyFont="1" applyBorder="1"/>
    <xf numFmtId="3" fontId="7" fillId="3" borderId="37" xfId="0" applyNumberFormat="1" applyFont="1" applyFill="1" applyBorder="1" applyAlignment="1">
      <alignment horizontal="right" vertical="center" wrapText="1" indent="1"/>
    </xf>
    <xf numFmtId="3" fontId="7" fillId="4" borderId="37" xfId="0" applyNumberFormat="1" applyFont="1" applyFill="1" applyBorder="1" applyAlignment="1">
      <alignment horizontal="right" vertical="center" wrapText="1" indent="1"/>
    </xf>
    <xf numFmtId="3" fontId="10" fillId="0" borderId="36" xfId="0" applyNumberFormat="1" applyFont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 wrapText="1"/>
    </xf>
    <xf numFmtId="3" fontId="14" fillId="0" borderId="39" xfId="0" applyNumberFormat="1" applyFont="1" applyFill="1" applyBorder="1" applyAlignment="1">
      <alignment horizontal="right" indent="1"/>
    </xf>
    <xf numFmtId="3" fontId="14" fillId="0" borderId="40" xfId="0" applyNumberFormat="1" applyFont="1" applyFill="1" applyBorder="1" applyAlignment="1">
      <alignment horizontal="right" indent="1"/>
    </xf>
    <xf numFmtId="3" fontId="4" fillId="0" borderId="41" xfId="0" applyNumberFormat="1" applyFont="1" applyBorder="1"/>
    <xf numFmtId="3" fontId="7" fillId="3" borderId="42" xfId="0" applyNumberFormat="1" applyFont="1" applyFill="1" applyBorder="1" applyAlignment="1">
      <alignment horizontal="right" vertical="center" wrapText="1" indent="1"/>
    </xf>
    <xf numFmtId="3" fontId="7" fillId="4" borderId="42" xfId="0" applyNumberFormat="1" applyFont="1" applyFill="1" applyBorder="1" applyAlignment="1">
      <alignment horizontal="right" vertical="center" wrapText="1" indent="1"/>
    </xf>
    <xf numFmtId="0" fontId="10" fillId="0" borderId="41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3" fontId="14" fillId="0" borderId="44" xfId="0" applyNumberFormat="1" applyFont="1" applyFill="1" applyBorder="1" applyAlignment="1">
      <alignment horizontal="right" vertical="center" indent="1"/>
    </xf>
    <xf numFmtId="3" fontId="14" fillId="0" borderId="45" xfId="0" applyNumberFormat="1" applyFont="1" applyFill="1" applyBorder="1" applyAlignment="1">
      <alignment horizontal="right" vertical="center" indent="1"/>
    </xf>
    <xf numFmtId="3" fontId="27" fillId="7" borderId="41" xfId="0" applyNumberFormat="1" applyFont="1" applyFill="1" applyBorder="1"/>
    <xf numFmtId="3" fontId="27" fillId="7" borderId="0" xfId="0" applyNumberFormat="1" applyFont="1" applyFill="1" applyBorder="1"/>
    <xf numFmtId="3" fontId="27" fillId="7" borderId="0" xfId="0" applyNumberFormat="1" applyFont="1" applyFill="1" applyBorder="1" applyAlignment="1">
      <alignment wrapText="1"/>
    </xf>
    <xf numFmtId="3" fontId="27" fillId="7" borderId="46" xfId="0" applyNumberFormat="1" applyFont="1" applyFill="1" applyBorder="1"/>
    <xf numFmtId="0" fontId="18" fillId="0" borderId="26" xfId="3" applyFont="1" applyBorder="1" applyAlignment="1">
      <alignment horizontal="right" vertical="center"/>
    </xf>
    <xf numFmtId="0" fontId="20" fillId="0" borderId="27" xfId="3" applyFont="1" applyBorder="1" applyAlignment="1">
      <alignment horizontal="right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</cellXfs>
  <cellStyles count="5">
    <cellStyle name="Migliaia" xfId="1" builtinId="3"/>
    <cellStyle name="Migliaia 2" xfId="4" xr:uid="{68C5FDE2-FA9D-4CF3-8D1F-51409C270BCD}"/>
    <cellStyle name="Normale" xfId="0" builtinId="0"/>
    <cellStyle name="Normale 2" xfId="3" xr:uid="{E54C7135-60F6-4AD4-B326-C7C4B4F9F710}"/>
    <cellStyle name="Percentuale" xfId="2" builtinId="5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 style="thick">
          <color theme="9" tint="0.39994506668294322"/>
        </left>
        <right/>
        <top style="thin">
          <color theme="4" tint="0.39997558519241921"/>
        </top>
        <bottom style="thin">
          <color theme="4" tint="0.3999755851924192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 style="thick">
          <color theme="6" tint="0.39994506668294322"/>
        </left>
        <right/>
        <top style="thin">
          <color theme="4" tint="0.39997558519241921"/>
        </top>
        <bottom style="thin">
          <color theme="4" tint="0.3999755851924192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 style="medium">
          <color theme="3" tint="0.39994506668294322"/>
        </left>
        <right/>
        <top style="thin">
          <color theme="4" tint="0.39997558519241921"/>
        </top>
        <bottom style="thin">
          <color theme="4" tint="0.3999755851924192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</dxfs>
  <tableStyles count="1" defaultTableStyle="TableStyleMedium9" defaultPivotStyle="PivotStyleLight16">
    <tableStyle name="Invisible" pivot="0" table="0" count="0" xr9:uid="{EFDF2577-5C61-44E6-A63D-77AAF6F1438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1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3.xml" /><Relationship Id="rId4" Type="http://schemas.openxmlformats.org/officeDocument/2006/relationships/externalLink" Target="externalLinks/externalLink2.xml" /><Relationship Id="rId9" Type="http://schemas.openxmlformats.org/officeDocument/2006/relationships/calcChain" Target="calcChain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26.0.20.71/share2$/FINANZEAD/Dati/DFZGMN82R13D708S/Desktop/Ristoro%20soggiorno%202021/Ristoro%20imposta%20di%20soggiorno%20DL_41_2021_9_giugno_v1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fzgmn82r13d708s/Documents/Copia%20di%2020201105_ISOGG_hp_riparto_xINVIO%20(002).xlsx" TargetMode="External" 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erri/Downloads/20210712_Riparto1150mln_InvioRGS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con dettaglio"/>
      <sheetName val="Elenco Comuni per ristoro"/>
      <sheetName val="rec dati per ristoro 21 (13mag)"/>
      <sheetName val="Col casi alla San 13 mag 2021"/>
      <sheetName val="Previsione 2020_2021"/>
      <sheetName val="Comuni con get19 e previ21 null"/>
      <sheetName val="new entry"/>
      <sheetName val="Sogg gen-feb 19 (13.5.21)"/>
      <sheetName val="Soggiorno mar-dic 19 (13.5.21)"/>
      <sheetName val="Soggiorno gen-feb20 (13.5.21)"/>
      <sheetName val="Soggiorno mar-dic 20 (13.5.21)"/>
      <sheetName val="Soggiorno gen-feb 21 (13.5.21)"/>
      <sheetName val="comuni imposta soggiorno"/>
      <sheetName val="Previsione comuni 2020"/>
      <sheetName val="Previsione 2021 comuni BDAP"/>
      <sheetName val="Recupero dati 2021 (13.5.21)"/>
      <sheetName val="ANAGRAFICA 2020"/>
      <sheetName val="Comuni con istit. dal 2020"/>
      <sheetName val="Unioni di Comuni"/>
      <sheetName val="Contributo di sbarco"/>
      <sheetName val="Elenco DLTFF"/>
      <sheetName val="Allegato A"/>
    </sheetNames>
    <sheetDataSet>
      <sheetData sheetId="0"/>
      <sheetData sheetId="1"/>
      <sheetData sheetId="2"/>
      <sheetData sheetId="3"/>
      <sheetData sheetId="4">
        <row r="1">
          <cell r="BF1">
            <v>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_datiGETTITO"/>
      <sheetName val="chk_datiGETTITO (2)"/>
    </sheetNames>
    <sheetDataSet>
      <sheetData sheetId="0"/>
      <sheetData sheetId="1">
        <row r="8">
          <cell r="A8" t="str">
            <v>H501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M senza CERTIF"/>
      <sheetName val="Foglio1"/>
      <sheetName val="Rev RGS"/>
      <sheetName val="Schema riparto"/>
      <sheetName val="cruscotto"/>
      <sheetName val="2021_Soggiorno_ALL_A_250mln"/>
    </sheetNames>
    <sheetDataSet>
      <sheetData sheetId="0"/>
      <sheetData sheetId="1"/>
      <sheetData sheetId="2"/>
      <sheetData sheetId="3">
        <row r="2">
          <cell r="AS2">
            <v>80000000</v>
          </cell>
          <cell r="AT2">
            <v>232589563.39908713</v>
          </cell>
          <cell r="AX2">
            <v>837410436.60091281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F6149D-70BF-4F75-893C-4C198A618295}" name="Tabella1" displayName="Tabella1" ref="B6:AS601" totalsRowShown="0" headerRowDxfId="48" dataDxfId="46" headerRowBorderDxfId="47" tableBorderDxfId="45" totalsRowBorderDxfId="44">
  <autoFilter ref="B6:AS601" xr:uid="{BCF6149D-70BF-4F75-893C-4C198A618295}"/>
  <tableColumns count="44">
    <tableColumn id="1" xr3:uid="{65817BCE-3BA4-4C4A-9891-87BA1DC3F000}" name="COMPARTO" dataDxfId="43"/>
    <tableColumn id="2" xr3:uid="{6C20CB8F-4AB7-4567-88E5-BD82B154EE4E}" name="codBDAP" dataDxfId="42"/>
    <tableColumn id="3" xr3:uid="{D6E72F5D-8CAC-459D-8E99-B69A3C4B2BD3}" name="codSIOPE" dataDxfId="41"/>
    <tableColumn id="4" xr3:uid="{DB488F6A-0A44-4D91-81C4-AFE1DC15DD89}" name="MINT" dataDxfId="40"/>
    <tableColumn id="5" xr3:uid="{A0DE157A-F863-4447-A7E2-9CEE46295123}" name="AREA" dataDxfId="39"/>
    <tableColumn id="6" xr3:uid="{FF816151-2CCA-4ED3-95D6-77EEC1374A88}" name="REGIONE" dataDxfId="38"/>
    <tableColumn id="7" xr3:uid="{5F7AD2A4-DD56-4DAD-83DF-8209FB35D95F}" name="PROVINCIA" dataDxfId="37"/>
    <tableColumn id="8" xr3:uid="{B994C003-3400-4332-91E8-237516740E97}" name="CAP" dataDxfId="36"/>
    <tableColumn id="9" xr3:uid="{482AD637-9160-4F8B-88CE-E96F01DAE51A}" name="DEM" dataDxfId="35"/>
    <tableColumn id="10" xr3:uid="{66CCDF27-5551-400D-AD04-2D7E52828021}" name="ENTE" dataDxfId="34"/>
    <tableColumn id="11" xr3:uid="{4DB1D095-8EFA-4697-85BA-8E07F725D308}" name="POP" dataDxfId="33"/>
    <tableColumn id="12" xr3:uid="{4E134BB5-0DF5-42B8-BF94-F278643D9D5D}" name="Assegnazioni da fondone 2020 (netto quota agevolazioni Tari)" dataDxfId="32"/>
    <tableColumn id="13" xr3:uid="{EC851137-16F8-4F9F-8608-ED53AD0FA373}" name="Perdite  entrate 2020 da certificazione (netto Soggiorno, ristori IMU-OSP, agevolazioni Tari)" dataDxfId="31"/>
    <tableColumn id="14" xr3:uid="{A06C4269-0196-4F25-A827-BF9259A53811}" name="Stima minori entrate nette 2021" dataDxfId="30"/>
    <tableColumn id="15" xr3:uid="{73D1FA15-E2D7-4E54-AA99-136CCC72140E}" name="Avanzo netto fondone 2020 (comprende maggiori/ minori spese)" dataDxfId="29"/>
    <tableColumn id="16" xr3:uid="{D9BE35B5-42DD-4A0B-A3AE-64874B50B81D}" name="ACCONTO 2021 con clausola quota minima 200 euro" dataDxfId="28"/>
    <tableColumn id="17" xr3:uid="{C4431687-605D-41FE-A26A-1537DF4FC69C}" name="Saldo 2021 quota disavanzi 2020" dataDxfId="27"/>
    <tableColumn id="18" xr3:uid="{D640D81E-C8C5-4BF3-B097-2354792161EF}" name="Saldo 2021 quota Add.le IRPEF" dataDxfId="26"/>
    <tableColumn id="19" xr3:uid="{F3E66C79-5A4C-4A95-9986-C3CAE1DD7FA6}" name="Saldo 2021 quota ristoro residuo" dataDxfId="25"/>
    <tableColumn id="20" xr3:uid="{EBFFA6F7-2816-4483-9C4B-9A0AE45AB95E}" name="SALDO 2021_x000a_(CSC 14lug)" dataDxfId="24"/>
    <tableColumn id="21" xr3:uid="{C24F91AE-2F02-47EB-8D81-4258AEB5240B}" name="Totale fondone 2021" dataDxfId="23"/>
    <tableColumn id="22" xr3:uid="{50B27C82-D68A-4AC8-9F52-6EAC5D619FEE}" name="Totale risorse certificazioe/ fondone 2021" dataDxfId="22"/>
    <tableColumn id="23" xr3:uid="{51A6D223-16D5-44AA-9767-7DB4B110B660}" name="Stima fabbisogno 2021 (comprese soglie minime, quote intangibili e eventuale integrazione a salvaguardia)" dataDxfId="21"/>
    <tableColumn id="24" xr3:uid="{5EA5DE0B-C90D-4A2E-8492-9CBAEBF4E1A4}" name="Test coerenza (risorse - fabbisogno &gt; 0)" dataDxfId="20"/>
    <tableColumn id="25" xr3:uid="{BFA1747E-A44D-477E-A2D2-5248AECB5C8A}" name="Ristoro soggiorno 2021 _x000a_(1a quota 250 mln.- CSC 22 giu)" dataDxfId="19"/>
    <tableColumn id="26" xr3:uid="{254F47EA-DB55-4D38-BF62-08586B6267A8}" name="Canone unico 2021 _x000a_(proiezione annua)" dataDxfId="18"/>
    <tableColumn id="28" xr3:uid="{EDD88242-2F60-4C9F-AA73-D0A8C09773E1}" name="Agevolazioni Tari non domestiche" dataDxfId="17"/>
    <tableColumn id="29" xr3:uid="{E4E02167-B751-4204-B0F8-922D71F38043}" name="Fondo solidarietà alimentare allargato 2021" dataDxfId="16"/>
    <tableColumn id="30" xr3:uid="{F3310240-0239-4682-A118-5C6534296D73}" name="IMU 2020 _x000a_definita nel 2021 (2a rata 2020 articoli 9 e 9-bis, DL 137/2020)" dataDxfId="15"/>
    <tableColumn id="31" xr3:uid="{C5263109-A129-4279-BB7C-B1945CB82F85}" name="IMU 2021 (Art. 177, co. 2, DL 34/2020)" dataDxfId="14"/>
    <tableColumn id="44" xr3:uid="{A5596475-413D-4FD1-B0D8-971954EF942B}" name="Totale altre assegnazioni" dataDxfId="13"/>
    <tableColumn id="32" xr3:uid="{AA78B8D5-961F-49B6-8DBB-070FC8BD68B1}" name="Minori spese 2020 &quot;COVID-19&quot; (d) (originale, con rettifica BZ)" dataDxfId="12"/>
    <tableColumn id="33" xr3:uid="{B8555BFF-2E6B-4C0B-A11D-5B12425EADF0}" name="Minori spese 2020 &quot;COVID-19&quot; (d) rettificate" dataDxfId="11"/>
    <tableColumn id="34" xr3:uid="{A1D87E1C-D031-4820-BF5B-1711C33D5D37}" name="di cui FCDE (da rettificare)" dataDxfId="10"/>
    <tableColumn id="35" xr3:uid="{7FE20A1C-7660-47E5-85CA-B8649DB89870}" name="di cui FCDE rettificate" dataDxfId="9"/>
    <tableColumn id="36" xr3:uid="{4A0F504E-37A7-4447-81C4-1A235450B5CB}" name="diff FCDE" dataDxfId="8"/>
    <tableColumn id="37" xr3:uid="{54AAA0E8-8085-4D10-B77F-043F072A0F66}" name="Minori spese diverse da certificazione" dataDxfId="7"/>
    <tableColumn id="38" xr3:uid="{3A4DC9D0-9DDA-413D-8408-04E57CA004F3}" name="Minori spese diverse rettificate" dataDxfId="6"/>
    <tableColumn id="39" xr3:uid="{A291DD9E-26C7-4C13-AAD7-40B24147D96C}" name="diff altre minori spese" dataDxfId="5"/>
    <tableColumn id="40" xr3:uid="{30EF4664-2DE2-4276-B72A-0C87E534BDB5}" name="Saldo complessivo netto 2020 (solo avanzi da fondone)" dataDxfId="4"/>
    <tableColumn id="42" xr3:uid="{6C97A277-6583-4330-BBB2-151E66335128}" name="Saldo netto da certificazione" dataDxfId="3"/>
    <tableColumn id="43" xr3:uid="{F3D912ED-BB80-43BE-BEDB-C057DD779937}" name="diff saldo netto" dataDxfId="2"/>
    <tableColumn id="45" xr3:uid="{D4057F4B-2610-4B33-BFA6-5F5F4210B3A4}" name="MINORI entrate 2020 nette NO REVISIONI" dataDxfId="1"/>
    <tableColumn id="46" xr3:uid="{1D46C12A-B864-4166-AD87-1526B181A5E9}" name="diff minori entr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AAFE2-0424-43F1-ACEC-456D93A35105}">
  <dimension ref="A1:AS607"/>
  <sheetViews>
    <sheetView showGridLines="0" tabSelected="1" workbookViewId="0"/>
  </sheetViews>
  <sheetFormatPr defaultColWidth="9.14453125" defaultRowHeight="11.25" x14ac:dyDescent="0.15"/>
  <cols>
    <col min="1" max="1" width="2.82421875" style="1" customWidth="1"/>
    <col min="2" max="2" width="11.43359375" style="1" customWidth="1"/>
    <col min="3" max="3" width="9.55078125" style="1" customWidth="1"/>
    <col min="4" max="4" width="9.68359375" style="1" customWidth="1"/>
    <col min="5" max="5" width="7.26171875" style="1" customWidth="1"/>
    <col min="6" max="6" width="9.14453125" style="1"/>
    <col min="7" max="7" width="9.68359375" style="1" customWidth="1"/>
    <col min="8" max="8" width="11.02734375" style="1" customWidth="1"/>
    <col min="9" max="10" width="9.14453125" style="1"/>
    <col min="11" max="11" width="20.84765625" style="1" customWidth="1"/>
    <col min="12" max="12" width="10.0859375" style="2" bestFit="1" customWidth="1"/>
    <col min="13" max="32" width="14.125" style="2" customWidth="1"/>
    <col min="33" max="33" width="10.76171875" style="3" bestFit="1" customWidth="1"/>
    <col min="34" max="34" width="11.1640625" style="3" bestFit="1" customWidth="1"/>
    <col min="35" max="36" width="9.81640625" style="3" bestFit="1" customWidth="1"/>
    <col min="37" max="37" width="9.28125" style="3" bestFit="1" customWidth="1"/>
    <col min="38" max="38" width="10.76171875" style="3" bestFit="1" customWidth="1"/>
    <col min="39" max="39" width="11.1640625" style="3" bestFit="1" customWidth="1"/>
    <col min="40" max="40" width="9.81640625" style="3" bestFit="1" customWidth="1"/>
    <col min="41" max="41" width="11.1640625" style="3" bestFit="1" customWidth="1"/>
    <col min="42" max="42" width="10.76171875" style="3" bestFit="1" customWidth="1"/>
    <col min="43" max="43" width="9.81640625" style="3" bestFit="1" customWidth="1"/>
    <col min="44" max="44" width="13.1796875" style="3" bestFit="1" customWidth="1"/>
    <col min="45" max="45" width="10.76171875" style="3" customWidth="1"/>
    <col min="46" max="16384" width="9.14453125" style="3"/>
  </cols>
  <sheetData>
    <row r="1" spans="1:45" ht="21" x14ac:dyDescent="0.3">
      <c r="B1" s="4" t="s">
        <v>1823</v>
      </c>
      <c r="K1" s="15"/>
      <c r="L1" s="16"/>
      <c r="M1" s="164" t="s">
        <v>1881</v>
      </c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6"/>
      <c r="Y1" s="167"/>
      <c r="Z1" s="149" t="s">
        <v>1882</v>
      </c>
      <c r="AA1" s="136"/>
      <c r="AB1" s="136"/>
      <c r="AC1" s="136"/>
      <c r="AD1" s="137"/>
      <c r="AE1" s="136"/>
      <c r="AF1" s="136"/>
      <c r="AG1" s="141" t="s">
        <v>1883</v>
      </c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</row>
    <row r="2" spans="1:45" ht="15" x14ac:dyDescent="0.15">
      <c r="B2" s="5" t="s">
        <v>1824</v>
      </c>
      <c r="F2" s="6" t="str">
        <f>+G7</f>
        <v>VENETO</v>
      </c>
      <c r="M2" s="157"/>
      <c r="Z2" s="150"/>
      <c r="AG2" s="142"/>
    </row>
    <row r="3" spans="1:45" ht="15" thickBot="1" x14ac:dyDescent="0.25">
      <c r="K3" s="17" t="s">
        <v>1825</v>
      </c>
      <c r="L3" s="139">
        <v>59641488</v>
      </c>
      <c r="M3" s="158">
        <v>3196255457.1759567</v>
      </c>
      <c r="N3" s="49">
        <v>-2764458284.5205979</v>
      </c>
      <c r="O3" s="49">
        <v>1553644535.3209836</v>
      </c>
      <c r="P3" s="49">
        <v>1348284623.2288144</v>
      </c>
      <c r="Q3" s="49">
        <v>199999999.99997464</v>
      </c>
      <c r="R3" s="49">
        <v>232589563.39908701</v>
      </c>
      <c r="S3" s="49">
        <v>80000000.000000045</v>
      </c>
      <c r="T3" s="49">
        <v>837410436.60090876</v>
      </c>
      <c r="U3" s="49">
        <v>1150000000.0000045</v>
      </c>
      <c r="V3" s="49">
        <v>1349999999.9999728</v>
      </c>
      <c r="W3" s="49">
        <v>2930874186.627882</v>
      </c>
      <c r="X3" s="49">
        <v>1119753294.9098299</v>
      </c>
      <c r="Y3" s="139">
        <v>1811120891.7180414</v>
      </c>
      <c r="Z3" s="151">
        <v>249999999.99999976</v>
      </c>
      <c r="AA3" s="49">
        <v>329999999.99999928</v>
      </c>
      <c r="AB3" s="49">
        <v>600000000.3072778</v>
      </c>
      <c r="AC3" s="49">
        <v>499999999.81999904</v>
      </c>
      <c r="AD3" s="49">
        <v>48169410.397378109</v>
      </c>
      <c r="AE3" s="49">
        <v>63095959.050000027</v>
      </c>
      <c r="AF3" s="139">
        <v>1791265369.5746572</v>
      </c>
      <c r="AG3" s="143">
        <v>1608936590.1199999</v>
      </c>
      <c r="AH3" s="49">
        <v>1891995782.9441953</v>
      </c>
      <c r="AI3" s="49">
        <v>351881098</v>
      </c>
      <c r="AJ3" s="49">
        <v>471983349.87574923</v>
      </c>
      <c r="AK3" s="49">
        <v>120102251.87575102</v>
      </c>
      <c r="AL3" s="49">
        <v>1257055492.1199999</v>
      </c>
      <c r="AM3" s="49">
        <v>1420012433.068445</v>
      </c>
      <c r="AN3" s="49">
        <v>162956940.94844645</v>
      </c>
      <c r="AO3" s="49">
        <v>1338426998.7321856</v>
      </c>
      <c r="AP3" s="49">
        <v>1045510181.4113501</v>
      </c>
      <c r="AQ3" s="49">
        <v>292916817.32082677</v>
      </c>
      <c r="AR3" s="49">
        <v>-2786794745.2835989</v>
      </c>
      <c r="AS3" s="49">
        <v>22336460.76299997</v>
      </c>
    </row>
    <row r="4" spans="1:45" ht="15.75" thickTop="1" thickBot="1" x14ac:dyDescent="0.2">
      <c r="K4" s="18" t="s">
        <v>1826</v>
      </c>
      <c r="L4" s="140">
        <f t="shared" ref="L4:AS4" si="0">+SUBTOTAL(9,L7:L601)</f>
        <v>4879133</v>
      </c>
      <c r="M4" s="159">
        <f t="shared" si="0"/>
        <v>302286213.8554526</v>
      </c>
      <c r="N4" s="50">
        <f t="shared" si="0"/>
        <v>-264825347.02580002</v>
      </c>
      <c r="O4" s="50">
        <f t="shared" si="0"/>
        <v>171697837.69964191</v>
      </c>
      <c r="P4" s="50">
        <f t="shared" si="0"/>
        <v>96525839.260359898</v>
      </c>
      <c r="Q4" s="50">
        <f t="shared" si="0"/>
        <v>21258968.411213987</v>
      </c>
      <c r="R4" s="50">
        <f t="shared" si="0"/>
        <v>17010579.865410239</v>
      </c>
      <c r="S4" s="50">
        <f t="shared" si="0"/>
        <v>9302138.4613921549</v>
      </c>
      <c r="T4" s="50">
        <f t="shared" si="0"/>
        <v>101213544.56934999</v>
      </c>
      <c r="U4" s="50">
        <f t="shared" si="0"/>
        <v>127526950.58193713</v>
      </c>
      <c r="V4" s="50">
        <f t="shared" si="0"/>
        <v>148785918.99315122</v>
      </c>
      <c r="W4" s="50">
        <f t="shared" si="0"/>
        <v>262322338.1189214</v>
      </c>
      <c r="X4" s="50">
        <f t="shared" si="0"/>
        <v>137604579.7551904</v>
      </c>
      <c r="Y4" s="140">
        <f t="shared" si="0"/>
        <v>124717758.36373076</v>
      </c>
      <c r="Z4" s="152">
        <f t="shared" si="0"/>
        <v>36931356.76590649</v>
      </c>
      <c r="AA4" s="50">
        <f t="shared" si="0"/>
        <v>29426900.055084158</v>
      </c>
      <c r="AB4" s="50">
        <f t="shared" si="0"/>
        <v>48405291.556068763</v>
      </c>
      <c r="AC4" s="50">
        <f t="shared" si="0"/>
        <v>22111560.690000024</v>
      </c>
      <c r="AD4" s="50">
        <f t="shared" si="0"/>
        <v>3401814.9861168051</v>
      </c>
      <c r="AE4" s="50">
        <f t="shared" si="0"/>
        <v>7064663.3300000047</v>
      </c>
      <c r="AF4" s="140">
        <f t="shared" si="0"/>
        <v>147341587.38317615</v>
      </c>
      <c r="AG4" s="144">
        <f t="shared" si="0"/>
        <v>141089906</v>
      </c>
      <c r="AH4" s="50">
        <f t="shared" si="0"/>
        <v>158170276.82373801</v>
      </c>
      <c r="AI4" s="50">
        <f t="shared" si="0"/>
        <v>14925681</v>
      </c>
      <c r="AJ4" s="50">
        <f t="shared" si="0"/>
        <v>22342045.691279188</v>
      </c>
      <c r="AK4" s="50">
        <f t="shared" si="0"/>
        <v>7416364.6912792036</v>
      </c>
      <c r="AL4" s="50">
        <f t="shared" si="0"/>
        <v>126164225</v>
      </c>
      <c r="AM4" s="50">
        <f t="shared" si="0"/>
        <v>135828231.13245878</v>
      </c>
      <c r="AN4" s="50">
        <f t="shared" si="0"/>
        <v>9664006.1324587185</v>
      </c>
      <c r="AO4" s="50">
        <f t="shared" si="0"/>
        <v>96216975.760359898</v>
      </c>
      <c r="AP4" s="50">
        <f t="shared" si="0"/>
        <v>78827741.436622053</v>
      </c>
      <c r="AQ4" s="50">
        <f t="shared" si="0"/>
        <v>17389234.323737916</v>
      </c>
      <c r="AR4" s="50">
        <f t="shared" si="0"/>
        <v>-270480323.96579999</v>
      </c>
      <c r="AS4" s="50">
        <f t="shared" si="0"/>
        <v>5654976.9400000144</v>
      </c>
    </row>
    <row r="5" spans="1:45" s="14" customFormat="1" ht="28.5" customHeight="1" thickTop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160">
        <v>1</v>
      </c>
      <c r="N5" s="9">
        <v>2</v>
      </c>
      <c r="O5" s="9">
        <v>3</v>
      </c>
      <c r="P5" s="10">
        <v>4</v>
      </c>
      <c r="Q5" s="11">
        <v>5</v>
      </c>
      <c r="R5" s="9">
        <v>6</v>
      </c>
      <c r="S5" s="9">
        <v>7</v>
      </c>
      <c r="T5" s="9">
        <v>8</v>
      </c>
      <c r="U5" s="9" t="s">
        <v>1827</v>
      </c>
      <c r="V5" s="12" t="s">
        <v>1828</v>
      </c>
      <c r="W5" s="9">
        <v>11</v>
      </c>
      <c r="X5" s="9">
        <v>12</v>
      </c>
      <c r="Y5" s="148" t="s">
        <v>1829</v>
      </c>
      <c r="Z5" s="153" t="s">
        <v>1848</v>
      </c>
      <c r="AA5" s="13" t="s">
        <v>1849</v>
      </c>
      <c r="AB5" s="13" t="s">
        <v>1846</v>
      </c>
      <c r="AC5" s="13" t="s">
        <v>1847</v>
      </c>
      <c r="AD5" s="13" t="s">
        <v>1884</v>
      </c>
      <c r="AE5" s="13" t="s">
        <v>1885</v>
      </c>
      <c r="AF5" s="13" t="s">
        <v>1886</v>
      </c>
      <c r="AG5" s="170" t="s">
        <v>1887</v>
      </c>
      <c r="AH5" s="171" t="s">
        <v>1888</v>
      </c>
      <c r="AI5" s="171" t="s">
        <v>1889</v>
      </c>
      <c r="AJ5" s="171" t="s">
        <v>1890</v>
      </c>
      <c r="AK5" s="171" t="s">
        <v>1891</v>
      </c>
      <c r="AL5" s="171" t="s">
        <v>1892</v>
      </c>
      <c r="AM5" s="171" t="s">
        <v>1893</v>
      </c>
      <c r="AN5" s="171" t="s">
        <v>1894</v>
      </c>
      <c r="AO5" s="171" t="s">
        <v>1895</v>
      </c>
      <c r="AP5" s="171" t="s">
        <v>1896</v>
      </c>
      <c r="AQ5" s="171" t="s">
        <v>1897</v>
      </c>
      <c r="AR5" s="171" t="s">
        <v>1898</v>
      </c>
      <c r="AS5" s="171" t="s">
        <v>1899</v>
      </c>
    </row>
    <row r="6" spans="1:45" s="30" customFormat="1" ht="123" x14ac:dyDescent="0.2">
      <c r="A6" s="29"/>
      <c r="B6" s="19" t="s">
        <v>1807</v>
      </c>
      <c r="C6" s="20" t="s">
        <v>0</v>
      </c>
      <c r="D6" s="19" t="s">
        <v>1</v>
      </c>
      <c r="E6" s="21" t="s">
        <v>2</v>
      </c>
      <c r="F6" s="19" t="s">
        <v>3</v>
      </c>
      <c r="G6" s="19" t="s">
        <v>4</v>
      </c>
      <c r="H6" s="19" t="s">
        <v>5</v>
      </c>
      <c r="I6" s="21" t="s">
        <v>6</v>
      </c>
      <c r="J6" s="19" t="s">
        <v>7</v>
      </c>
      <c r="K6" s="19" t="s">
        <v>8</v>
      </c>
      <c r="L6" s="19" t="s">
        <v>9</v>
      </c>
      <c r="M6" s="161" t="s">
        <v>1810</v>
      </c>
      <c r="N6" s="21" t="s">
        <v>1811</v>
      </c>
      <c r="O6" s="21" t="s">
        <v>1830</v>
      </c>
      <c r="P6" s="22" t="s">
        <v>1812</v>
      </c>
      <c r="Q6" s="23" t="s">
        <v>1813</v>
      </c>
      <c r="R6" s="24" t="s">
        <v>1814</v>
      </c>
      <c r="S6" s="24" t="s">
        <v>1815</v>
      </c>
      <c r="T6" s="24" t="s">
        <v>1816</v>
      </c>
      <c r="U6" s="25" t="s">
        <v>1817</v>
      </c>
      <c r="V6" s="26" t="s">
        <v>1818</v>
      </c>
      <c r="W6" s="27" t="s">
        <v>1819</v>
      </c>
      <c r="X6" s="27" t="s">
        <v>1820</v>
      </c>
      <c r="Y6" s="21" t="s">
        <v>1821</v>
      </c>
      <c r="Z6" s="154" t="s">
        <v>1852</v>
      </c>
      <c r="AA6" s="28" t="s">
        <v>1854</v>
      </c>
      <c r="AB6" s="28" t="s">
        <v>1855</v>
      </c>
      <c r="AC6" s="28" t="s">
        <v>1853</v>
      </c>
      <c r="AD6" s="28" t="s">
        <v>1831</v>
      </c>
      <c r="AE6" s="28" t="s">
        <v>1822</v>
      </c>
      <c r="AF6" s="28" t="s">
        <v>1851</v>
      </c>
      <c r="AG6" s="145" t="s">
        <v>1856</v>
      </c>
      <c r="AH6" s="28" t="s">
        <v>1857</v>
      </c>
      <c r="AI6" s="28" t="s">
        <v>1858</v>
      </c>
      <c r="AJ6" s="28" t="s">
        <v>1859</v>
      </c>
      <c r="AK6" s="28" t="s">
        <v>1860</v>
      </c>
      <c r="AL6" s="28" t="s">
        <v>1861</v>
      </c>
      <c r="AM6" s="28" t="s">
        <v>1862</v>
      </c>
      <c r="AN6" s="28" t="s">
        <v>1863</v>
      </c>
      <c r="AO6" s="28" t="s">
        <v>1864</v>
      </c>
      <c r="AP6" s="28" t="s">
        <v>1865</v>
      </c>
      <c r="AQ6" s="28" t="s">
        <v>1866</v>
      </c>
      <c r="AR6" s="28" t="s">
        <v>1868</v>
      </c>
      <c r="AS6" s="28" t="s">
        <v>1867</v>
      </c>
    </row>
    <row r="7" spans="1:45" s="1" customFormat="1" ht="14.25" x14ac:dyDescent="0.2">
      <c r="B7" s="33" t="s">
        <v>1808</v>
      </c>
      <c r="C7" s="34" t="s">
        <v>1720</v>
      </c>
      <c r="D7" s="33" t="s">
        <v>1721</v>
      </c>
      <c r="E7" s="33" t="s">
        <v>13</v>
      </c>
      <c r="F7" s="33" t="s">
        <v>11</v>
      </c>
      <c r="G7" s="33" t="s">
        <v>16</v>
      </c>
      <c r="H7" s="33" t="s">
        <v>59</v>
      </c>
      <c r="I7" s="33" t="s">
        <v>10</v>
      </c>
      <c r="J7" s="33" t="s">
        <v>12</v>
      </c>
      <c r="K7" s="33" t="s">
        <v>1722</v>
      </c>
      <c r="L7" s="37">
        <v>4093</v>
      </c>
      <c r="M7" s="162">
        <v>237572.88998199999</v>
      </c>
      <c r="N7" s="38">
        <v>-163360</v>
      </c>
      <c r="O7" s="38">
        <v>84206.854507712051</v>
      </c>
      <c r="P7" s="31">
        <v>148094.88998199999</v>
      </c>
      <c r="Q7" s="39">
        <v>11520.348164999999</v>
      </c>
      <c r="R7" s="40">
        <v>0</v>
      </c>
      <c r="S7" s="40">
        <v>5076.7580902876634</v>
      </c>
      <c r="T7" s="40">
        <v>3109.2419097123366</v>
      </c>
      <c r="U7" s="41">
        <v>8186.0441430314559</v>
      </c>
      <c r="V7" s="42">
        <v>19706.392308031456</v>
      </c>
      <c r="W7" s="38">
        <v>167801.28229003143</v>
      </c>
      <c r="X7" s="38">
        <v>9518.9214192876243</v>
      </c>
      <c r="Y7" s="37">
        <v>158282.36087074381</v>
      </c>
      <c r="Z7" s="155">
        <v>0</v>
      </c>
      <c r="AA7" s="38">
        <v>18596.829551274903</v>
      </c>
      <c r="AB7" s="38">
        <v>24044.414062982672</v>
      </c>
      <c r="AC7" s="38">
        <v>17156.68</v>
      </c>
      <c r="AD7" s="38">
        <v>1869.0556550500005</v>
      </c>
      <c r="AE7" s="38">
        <v>1773.36</v>
      </c>
      <c r="AF7" s="38">
        <v>63440.339269307573</v>
      </c>
      <c r="AG7" s="146">
        <v>102515</v>
      </c>
      <c r="AH7" s="38">
        <v>108025</v>
      </c>
      <c r="AI7" s="38">
        <v>0</v>
      </c>
      <c r="AJ7" s="38">
        <v>5510</v>
      </c>
      <c r="AK7" s="38">
        <v>5510</v>
      </c>
      <c r="AL7" s="38">
        <v>102515</v>
      </c>
      <c r="AM7" s="38">
        <v>102515</v>
      </c>
      <c r="AN7" s="38">
        <v>0</v>
      </c>
      <c r="AO7" s="38">
        <v>148094.88998199999</v>
      </c>
      <c r="AP7" s="38">
        <v>142584.88998199999</v>
      </c>
      <c r="AQ7" s="38">
        <v>5510</v>
      </c>
      <c r="AR7" s="38">
        <v>-163360</v>
      </c>
      <c r="AS7" s="38">
        <v>0</v>
      </c>
    </row>
    <row r="8" spans="1:45" s="1" customFormat="1" ht="14.25" x14ac:dyDescent="0.2">
      <c r="B8" s="33" t="s">
        <v>1808</v>
      </c>
      <c r="C8" s="34" t="s">
        <v>482</v>
      </c>
      <c r="D8" s="33" t="s">
        <v>483</v>
      </c>
      <c r="E8" s="33" t="s">
        <v>13</v>
      </c>
      <c r="F8" s="33" t="s">
        <v>11</v>
      </c>
      <c r="G8" s="33" t="s">
        <v>16</v>
      </c>
      <c r="H8" s="33" t="s">
        <v>59</v>
      </c>
      <c r="I8" s="33" t="s">
        <v>10</v>
      </c>
      <c r="J8" s="33" t="s">
        <v>12</v>
      </c>
      <c r="K8" s="33" t="s">
        <v>484</v>
      </c>
      <c r="L8" s="37">
        <v>2737</v>
      </c>
      <c r="M8" s="162">
        <v>75338.364483000012</v>
      </c>
      <c r="N8" s="38">
        <v>-52517</v>
      </c>
      <c r="O8" s="38">
        <v>17399.887302607232</v>
      </c>
      <c r="P8" s="31">
        <v>-477.63551699998789</v>
      </c>
      <c r="Q8" s="39">
        <v>6613.1591159999998</v>
      </c>
      <c r="R8" s="40">
        <v>477.63551699998789</v>
      </c>
      <c r="S8" s="40">
        <v>6380.5357908595925</v>
      </c>
      <c r="T8" s="40">
        <v>14861.871187607247</v>
      </c>
      <c r="U8" s="41">
        <v>21720.159620866183</v>
      </c>
      <c r="V8" s="42">
        <v>28333.318736866182</v>
      </c>
      <c r="W8" s="38">
        <v>28333.318736866182</v>
      </c>
      <c r="X8" s="38">
        <v>28333.201611466826</v>
      </c>
      <c r="Y8" s="37">
        <v>0.11712539935615496</v>
      </c>
      <c r="Z8" s="155">
        <v>2423.6023254730844</v>
      </c>
      <c r="AA8" s="38">
        <v>2218.3891974078792</v>
      </c>
      <c r="AB8" s="38">
        <v>12145.564216744373</v>
      </c>
      <c r="AC8" s="38">
        <v>17520.32</v>
      </c>
      <c r="AD8" s="38">
        <v>231</v>
      </c>
      <c r="AE8" s="38">
        <v>0</v>
      </c>
      <c r="AF8" s="38">
        <v>34538.875739625335</v>
      </c>
      <c r="AG8" s="146">
        <v>60196</v>
      </c>
      <c r="AH8" s="38">
        <v>60196</v>
      </c>
      <c r="AI8" s="38">
        <v>2270</v>
      </c>
      <c r="AJ8" s="38">
        <v>2270</v>
      </c>
      <c r="AK8" s="38">
        <v>0</v>
      </c>
      <c r="AL8" s="38">
        <v>57926</v>
      </c>
      <c r="AM8" s="38">
        <v>57926</v>
      </c>
      <c r="AN8" s="38">
        <v>0</v>
      </c>
      <c r="AO8" s="38">
        <v>-477.63551699998789</v>
      </c>
      <c r="AP8" s="38">
        <v>-477.63551699998789</v>
      </c>
      <c r="AQ8" s="38">
        <v>0</v>
      </c>
      <c r="AR8" s="38">
        <v>-52517</v>
      </c>
      <c r="AS8" s="38">
        <v>0</v>
      </c>
    </row>
    <row r="9" spans="1:45" s="1" customFormat="1" ht="14.25" x14ac:dyDescent="0.2">
      <c r="B9" s="33" t="s">
        <v>1808</v>
      </c>
      <c r="C9" s="34" t="s">
        <v>1690</v>
      </c>
      <c r="D9" s="33" t="s">
        <v>1691</v>
      </c>
      <c r="E9" s="33" t="s">
        <v>13</v>
      </c>
      <c r="F9" s="33" t="s">
        <v>11</v>
      </c>
      <c r="G9" s="33" t="s">
        <v>16</v>
      </c>
      <c r="H9" s="33" t="s">
        <v>59</v>
      </c>
      <c r="I9" s="33" t="s">
        <v>10</v>
      </c>
      <c r="J9" s="33" t="s">
        <v>12</v>
      </c>
      <c r="K9" s="33" t="s">
        <v>1692</v>
      </c>
      <c r="L9" s="37">
        <v>1168</v>
      </c>
      <c r="M9" s="162">
        <v>295932.00557099999</v>
      </c>
      <c r="N9" s="38">
        <v>-119810</v>
      </c>
      <c r="O9" s="38">
        <v>114511.86396431096</v>
      </c>
      <c r="P9" s="31">
        <v>215704.00557099999</v>
      </c>
      <c r="Q9" s="39">
        <v>13307.375472</v>
      </c>
      <c r="R9" s="40">
        <v>0</v>
      </c>
      <c r="S9" s="40">
        <v>4072.9943040015642</v>
      </c>
      <c r="T9" s="40">
        <v>-93.871246325223638</v>
      </c>
      <c r="U9" s="41">
        <v>3979.1445151102894</v>
      </c>
      <c r="V9" s="42">
        <v>17286.519987110289</v>
      </c>
      <c r="W9" s="38">
        <v>232990.52555811027</v>
      </c>
      <c r="X9" s="38">
        <v>7636.8643200015358</v>
      </c>
      <c r="Y9" s="37">
        <v>225353.66123810873</v>
      </c>
      <c r="Z9" s="155">
        <v>25359.15350153251</v>
      </c>
      <c r="AA9" s="38">
        <v>14222.177175576771</v>
      </c>
      <c r="AB9" s="38">
        <v>10575.881474951791</v>
      </c>
      <c r="AC9" s="38">
        <v>4895.92</v>
      </c>
      <c r="AD9" s="38">
        <v>5393.6768238232198</v>
      </c>
      <c r="AE9" s="38">
        <v>6941.2</v>
      </c>
      <c r="AF9" s="38">
        <v>67388.008975884295</v>
      </c>
      <c r="AG9" s="146">
        <v>67264</v>
      </c>
      <c r="AH9" s="38">
        <v>67264</v>
      </c>
      <c r="AI9" s="38">
        <v>4950</v>
      </c>
      <c r="AJ9" s="38">
        <v>4950</v>
      </c>
      <c r="AK9" s="38">
        <v>0</v>
      </c>
      <c r="AL9" s="38">
        <v>62314</v>
      </c>
      <c r="AM9" s="38">
        <v>62314</v>
      </c>
      <c r="AN9" s="38">
        <v>0</v>
      </c>
      <c r="AO9" s="38">
        <v>215704.00557099999</v>
      </c>
      <c r="AP9" s="38">
        <v>215704.00557099999</v>
      </c>
      <c r="AQ9" s="38">
        <v>0</v>
      </c>
      <c r="AR9" s="38">
        <v>-147110</v>
      </c>
      <c r="AS9" s="38">
        <v>27300</v>
      </c>
    </row>
    <row r="10" spans="1:45" s="1" customFormat="1" ht="14.25" x14ac:dyDescent="0.2">
      <c r="B10" s="33" t="s">
        <v>1808</v>
      </c>
      <c r="C10" s="34" t="s">
        <v>661</v>
      </c>
      <c r="D10" s="33" t="s">
        <v>662</v>
      </c>
      <c r="E10" s="33" t="s">
        <v>13</v>
      </c>
      <c r="F10" s="33" t="s">
        <v>11</v>
      </c>
      <c r="G10" s="33" t="s">
        <v>16</v>
      </c>
      <c r="H10" s="33" t="s">
        <v>59</v>
      </c>
      <c r="I10" s="33" t="s">
        <v>10</v>
      </c>
      <c r="J10" s="33" t="s">
        <v>18</v>
      </c>
      <c r="K10" s="33" t="s">
        <v>663</v>
      </c>
      <c r="L10" s="37">
        <v>6791</v>
      </c>
      <c r="M10" s="162">
        <v>244871.07415399997</v>
      </c>
      <c r="N10" s="38">
        <v>-22694</v>
      </c>
      <c r="O10" s="38">
        <v>0</v>
      </c>
      <c r="P10" s="31">
        <v>183851.77415399998</v>
      </c>
      <c r="Q10" s="39">
        <v>11079.821608</v>
      </c>
      <c r="R10" s="40">
        <v>0</v>
      </c>
      <c r="S10" s="40">
        <v>7270.1793691456487</v>
      </c>
      <c r="T10" s="40">
        <v>6311.8206308543513</v>
      </c>
      <c r="U10" s="41">
        <v>13582.073240978896</v>
      </c>
      <c r="V10" s="42">
        <v>24661.894848978896</v>
      </c>
      <c r="W10" s="38">
        <v>208513.66900297889</v>
      </c>
      <c r="X10" s="38">
        <v>13631.586317145644</v>
      </c>
      <c r="Y10" s="37">
        <v>194882.08268583324</v>
      </c>
      <c r="Z10" s="155">
        <v>6302.7783969154953</v>
      </c>
      <c r="AA10" s="38">
        <v>27566.284346205943</v>
      </c>
      <c r="AB10" s="38">
        <v>38423.0082967157</v>
      </c>
      <c r="AC10" s="38">
        <v>28465.919999999998</v>
      </c>
      <c r="AD10" s="38">
        <v>6162.7049999999999</v>
      </c>
      <c r="AE10" s="38">
        <v>2268.0100000000002</v>
      </c>
      <c r="AF10" s="38">
        <v>109188.70603983714</v>
      </c>
      <c r="AG10" s="146">
        <v>216356</v>
      </c>
      <c r="AH10" s="38">
        <v>221526.7</v>
      </c>
      <c r="AI10" s="38">
        <v>0</v>
      </c>
      <c r="AJ10" s="38">
        <v>5170.7000000000007</v>
      </c>
      <c r="AK10" s="38">
        <v>5170.7000000000007</v>
      </c>
      <c r="AL10" s="38">
        <v>216356</v>
      </c>
      <c r="AM10" s="38">
        <v>216356</v>
      </c>
      <c r="AN10" s="38">
        <v>0</v>
      </c>
      <c r="AO10" s="38">
        <v>183851.77415399998</v>
      </c>
      <c r="AP10" s="38">
        <v>178681.07415399997</v>
      </c>
      <c r="AQ10" s="38">
        <v>5170.7000000000116</v>
      </c>
      <c r="AR10" s="38">
        <v>-22694</v>
      </c>
      <c r="AS10" s="38">
        <v>0</v>
      </c>
    </row>
    <row r="11" spans="1:45" s="1" customFormat="1" ht="14.25" x14ac:dyDescent="0.2">
      <c r="B11" s="33" t="s">
        <v>1808</v>
      </c>
      <c r="C11" s="34" t="s">
        <v>753</v>
      </c>
      <c r="D11" s="33" t="s">
        <v>754</v>
      </c>
      <c r="E11" s="33" t="s">
        <v>13</v>
      </c>
      <c r="F11" s="33" t="s">
        <v>11</v>
      </c>
      <c r="G11" s="33" t="s">
        <v>16</v>
      </c>
      <c r="H11" s="33" t="s">
        <v>59</v>
      </c>
      <c r="I11" s="33" t="s">
        <v>10</v>
      </c>
      <c r="J11" s="33" t="s">
        <v>12</v>
      </c>
      <c r="K11" s="33" t="s">
        <v>755</v>
      </c>
      <c r="L11" s="37">
        <v>2229</v>
      </c>
      <c r="M11" s="162">
        <v>104675.410684</v>
      </c>
      <c r="N11" s="38">
        <v>-17889</v>
      </c>
      <c r="O11" s="38">
        <v>2869.6255252215351</v>
      </c>
      <c r="P11" s="31">
        <v>82300.410684000002</v>
      </c>
      <c r="Q11" s="39">
        <v>4114.9400800000003</v>
      </c>
      <c r="R11" s="40">
        <v>0</v>
      </c>
      <c r="S11" s="40">
        <v>2712.2050457153273</v>
      </c>
      <c r="T11" s="40">
        <v>1745.7949542846727</v>
      </c>
      <c r="U11" s="41">
        <v>4458.0240397794078</v>
      </c>
      <c r="V11" s="42">
        <v>8572.9641197794081</v>
      </c>
      <c r="W11" s="38">
        <v>90873.374803779414</v>
      </c>
      <c r="X11" s="38">
        <v>5085.3844607153296</v>
      </c>
      <c r="Y11" s="37">
        <v>85787.990343064084</v>
      </c>
      <c r="Z11" s="155">
        <v>1766.0742944756973</v>
      </c>
      <c r="AA11" s="38">
        <v>8221.330520841555</v>
      </c>
      <c r="AB11" s="38">
        <v>6818.780644199267</v>
      </c>
      <c r="AC11" s="38">
        <v>9343.33</v>
      </c>
      <c r="AD11" s="38">
        <v>1418</v>
      </c>
      <c r="AE11" s="38">
        <v>640.99</v>
      </c>
      <c r="AF11" s="38">
        <v>28208.505459516524</v>
      </c>
      <c r="AG11" s="146">
        <v>62828</v>
      </c>
      <c r="AH11" s="38">
        <v>63328</v>
      </c>
      <c r="AI11" s="38">
        <v>0</v>
      </c>
      <c r="AJ11" s="38">
        <v>500</v>
      </c>
      <c r="AK11" s="38">
        <v>500</v>
      </c>
      <c r="AL11" s="38">
        <v>62828</v>
      </c>
      <c r="AM11" s="38">
        <v>62828</v>
      </c>
      <c r="AN11" s="38">
        <v>0</v>
      </c>
      <c r="AO11" s="38">
        <v>82300.410684000002</v>
      </c>
      <c r="AP11" s="38">
        <v>81800.410684000002</v>
      </c>
      <c r="AQ11" s="38">
        <v>500</v>
      </c>
      <c r="AR11" s="38">
        <v>-17889</v>
      </c>
      <c r="AS11" s="38">
        <v>0</v>
      </c>
    </row>
    <row r="12" spans="1:45" s="1" customFormat="1" ht="14.25" x14ac:dyDescent="0.2">
      <c r="B12" s="33" t="s">
        <v>1808</v>
      </c>
      <c r="C12" s="34" t="s">
        <v>604</v>
      </c>
      <c r="D12" s="33" t="s">
        <v>605</v>
      </c>
      <c r="E12" s="33" t="s">
        <v>13</v>
      </c>
      <c r="F12" s="33" t="s">
        <v>11</v>
      </c>
      <c r="G12" s="33" t="s">
        <v>16</v>
      </c>
      <c r="H12" s="33" t="s">
        <v>59</v>
      </c>
      <c r="I12" s="33" t="s">
        <v>10</v>
      </c>
      <c r="J12" s="33" t="s">
        <v>12</v>
      </c>
      <c r="K12" s="33" t="s">
        <v>606</v>
      </c>
      <c r="L12" s="37">
        <v>3242</v>
      </c>
      <c r="M12" s="162">
        <v>613237.70693800005</v>
      </c>
      <c r="N12" s="38">
        <v>-348943</v>
      </c>
      <c r="O12" s="38">
        <v>102187.69330167105</v>
      </c>
      <c r="P12" s="31">
        <v>463969.70693800005</v>
      </c>
      <c r="Q12" s="39">
        <v>50674.561269999998</v>
      </c>
      <c r="R12" s="40">
        <v>0</v>
      </c>
      <c r="S12" s="40">
        <v>4869.3078045732982</v>
      </c>
      <c r="T12" s="40">
        <v>1614.6921954267018</v>
      </c>
      <c r="U12" s="41">
        <v>6484.0349649909549</v>
      </c>
      <c r="V12" s="42">
        <v>57158.596234990953</v>
      </c>
      <c r="W12" s="38">
        <v>521128.30317299103</v>
      </c>
      <c r="X12" s="38">
        <v>9129.9521335732425</v>
      </c>
      <c r="Y12" s="37">
        <v>511998.35103941779</v>
      </c>
      <c r="Z12" s="155">
        <v>95452.245183553168</v>
      </c>
      <c r="AA12" s="38">
        <v>16535.347370417527</v>
      </c>
      <c r="AB12" s="38">
        <v>53002.442789748085</v>
      </c>
      <c r="AC12" s="38">
        <v>13589.53</v>
      </c>
      <c r="AD12" s="38">
        <v>8936.5032636269607</v>
      </c>
      <c r="AE12" s="38">
        <v>21805.4</v>
      </c>
      <c r="AF12" s="38">
        <v>209321.46860734574</v>
      </c>
      <c r="AG12" s="146">
        <v>242034</v>
      </c>
      <c r="AH12" s="38">
        <v>260610</v>
      </c>
      <c r="AI12" s="38">
        <v>0</v>
      </c>
      <c r="AJ12" s="38">
        <v>18576</v>
      </c>
      <c r="AK12" s="38">
        <v>18576</v>
      </c>
      <c r="AL12" s="38">
        <v>242034</v>
      </c>
      <c r="AM12" s="38">
        <v>242034</v>
      </c>
      <c r="AN12" s="38">
        <v>0</v>
      </c>
      <c r="AO12" s="38">
        <v>463969.70693800005</v>
      </c>
      <c r="AP12" s="38">
        <v>445393.70693800005</v>
      </c>
      <c r="AQ12" s="38">
        <v>18576</v>
      </c>
      <c r="AR12" s="38">
        <v>-348943</v>
      </c>
      <c r="AS12" s="38">
        <v>0</v>
      </c>
    </row>
    <row r="13" spans="1:45" s="1" customFormat="1" ht="14.25" x14ac:dyDescent="0.2">
      <c r="B13" s="33" t="s">
        <v>1808</v>
      </c>
      <c r="C13" s="34" t="s">
        <v>745</v>
      </c>
      <c r="D13" s="33" t="s">
        <v>746</v>
      </c>
      <c r="E13" s="33" t="s">
        <v>13</v>
      </c>
      <c r="F13" s="33" t="s">
        <v>11</v>
      </c>
      <c r="G13" s="33" t="s">
        <v>16</v>
      </c>
      <c r="H13" s="33" t="s">
        <v>59</v>
      </c>
      <c r="I13" s="33" t="s">
        <v>13</v>
      </c>
      <c r="J13" s="33" t="s">
        <v>20</v>
      </c>
      <c r="K13" s="33" t="s">
        <v>59</v>
      </c>
      <c r="L13" s="37">
        <v>35675</v>
      </c>
      <c r="M13" s="162">
        <v>2483483.0945270001</v>
      </c>
      <c r="N13" s="38">
        <v>-799715</v>
      </c>
      <c r="O13" s="38">
        <v>303493.49350664503</v>
      </c>
      <c r="P13" s="31">
        <v>1269247.744527</v>
      </c>
      <c r="Q13" s="39">
        <v>87766.199011000004</v>
      </c>
      <c r="R13" s="40">
        <v>0</v>
      </c>
      <c r="S13" s="40">
        <v>63546.911920024409</v>
      </c>
      <c r="T13" s="40">
        <v>7803.0880799755905</v>
      </c>
      <c r="U13" s="41">
        <v>71350.384755105595</v>
      </c>
      <c r="V13" s="42">
        <v>159116.58376610558</v>
      </c>
      <c r="W13" s="38">
        <v>1428364.3282931056</v>
      </c>
      <c r="X13" s="38">
        <v>119150.45985002443</v>
      </c>
      <c r="Y13" s="37">
        <v>1309213.8684430812</v>
      </c>
      <c r="Z13" s="155">
        <v>56025.628151317665</v>
      </c>
      <c r="AA13" s="38">
        <v>822752.53785756533</v>
      </c>
      <c r="AB13" s="38">
        <v>223857.59062485641</v>
      </c>
      <c r="AC13" s="38">
        <v>149539.35999999999</v>
      </c>
      <c r="AD13" s="38">
        <v>14180.538384558036</v>
      </c>
      <c r="AE13" s="38">
        <v>20343.73</v>
      </c>
      <c r="AF13" s="38">
        <v>1286699.3850182972</v>
      </c>
      <c r="AG13" s="146">
        <v>362540</v>
      </c>
      <c r="AH13" s="38">
        <v>413680.64999999997</v>
      </c>
      <c r="AI13" s="38">
        <v>18067</v>
      </c>
      <c r="AJ13" s="38">
        <v>60141.4</v>
      </c>
      <c r="AK13" s="38">
        <v>42074.400000000001</v>
      </c>
      <c r="AL13" s="38">
        <v>344473</v>
      </c>
      <c r="AM13" s="38">
        <v>353539.24999999994</v>
      </c>
      <c r="AN13" s="38">
        <v>9066.2499999999418</v>
      </c>
      <c r="AO13" s="38">
        <v>1269247.744527</v>
      </c>
      <c r="AP13" s="38">
        <v>1218107.0945270001</v>
      </c>
      <c r="AQ13" s="38">
        <v>51140.649999999907</v>
      </c>
      <c r="AR13" s="38">
        <v>-799715</v>
      </c>
      <c r="AS13" s="38">
        <v>0</v>
      </c>
    </row>
    <row r="14" spans="1:45" s="1" customFormat="1" ht="14.25" x14ac:dyDescent="0.2">
      <c r="B14" s="33" t="s">
        <v>1808</v>
      </c>
      <c r="C14" s="34" t="s">
        <v>679</v>
      </c>
      <c r="D14" s="33" t="s">
        <v>680</v>
      </c>
      <c r="E14" s="33" t="s">
        <v>13</v>
      </c>
      <c r="F14" s="33" t="s">
        <v>11</v>
      </c>
      <c r="G14" s="33" t="s">
        <v>16</v>
      </c>
      <c r="H14" s="33" t="s">
        <v>59</v>
      </c>
      <c r="I14" s="33" t="s">
        <v>10</v>
      </c>
      <c r="J14" s="33" t="s">
        <v>22</v>
      </c>
      <c r="K14" s="33" t="s">
        <v>681</v>
      </c>
      <c r="L14" s="37">
        <v>823</v>
      </c>
      <c r="M14" s="162">
        <v>132874.165259</v>
      </c>
      <c r="N14" s="38">
        <v>-87583</v>
      </c>
      <c r="O14" s="38">
        <v>82273.629794119712</v>
      </c>
      <c r="P14" s="31">
        <v>55934.228258999996</v>
      </c>
      <c r="Q14" s="39">
        <v>2058.1229149999999</v>
      </c>
      <c r="R14" s="40">
        <v>0</v>
      </c>
      <c r="S14" s="40">
        <v>0</v>
      </c>
      <c r="T14" s="40">
        <v>19923.147550275127</v>
      </c>
      <c r="U14" s="41">
        <v>19923.254985912681</v>
      </c>
      <c r="V14" s="42">
        <v>21981.377900912681</v>
      </c>
      <c r="W14" s="38">
        <v>77915.606159912684</v>
      </c>
      <c r="X14" s="38">
        <v>24281.27862011973</v>
      </c>
      <c r="Y14" s="37">
        <v>53634.327539792954</v>
      </c>
      <c r="Z14" s="155">
        <v>0</v>
      </c>
      <c r="AA14" s="38">
        <v>1606.0011227960508</v>
      </c>
      <c r="AB14" s="38">
        <v>12537.329444247496</v>
      </c>
      <c r="AC14" s="38">
        <v>3449.78</v>
      </c>
      <c r="AD14" s="38">
        <v>4489</v>
      </c>
      <c r="AE14" s="38">
        <v>2203.25</v>
      </c>
      <c r="AF14" s="38">
        <v>24285.360567043546</v>
      </c>
      <c r="AG14" s="146">
        <v>3886</v>
      </c>
      <c r="AH14" s="38">
        <v>12158.062999999998</v>
      </c>
      <c r="AI14" s="38">
        <v>0</v>
      </c>
      <c r="AJ14" s="38">
        <v>4108.3</v>
      </c>
      <c r="AK14" s="38">
        <v>4108.3</v>
      </c>
      <c r="AL14" s="38">
        <v>3886</v>
      </c>
      <c r="AM14" s="38">
        <v>8049.762999999999</v>
      </c>
      <c r="AN14" s="38">
        <v>4163.762999999999</v>
      </c>
      <c r="AO14" s="38">
        <v>55934.228258999996</v>
      </c>
      <c r="AP14" s="38">
        <v>47662.165258999994</v>
      </c>
      <c r="AQ14" s="38">
        <v>8272.0629999999946</v>
      </c>
      <c r="AR14" s="38">
        <v>-87583</v>
      </c>
      <c r="AS14" s="38">
        <v>0</v>
      </c>
    </row>
    <row r="15" spans="1:45" s="1" customFormat="1" ht="14.25" x14ac:dyDescent="0.2">
      <c r="B15" s="33" t="s">
        <v>1808</v>
      </c>
      <c r="C15" s="34" t="s">
        <v>1265</v>
      </c>
      <c r="D15" s="33" t="s">
        <v>1266</v>
      </c>
      <c r="E15" s="33" t="s">
        <v>13</v>
      </c>
      <c r="F15" s="33" t="s">
        <v>11</v>
      </c>
      <c r="G15" s="33" t="s">
        <v>16</v>
      </c>
      <c r="H15" s="33" t="s">
        <v>59</v>
      </c>
      <c r="I15" s="33" t="s">
        <v>10</v>
      </c>
      <c r="J15" s="33" t="s">
        <v>21</v>
      </c>
      <c r="K15" s="33" t="s">
        <v>1267</v>
      </c>
      <c r="L15" s="37">
        <v>13515</v>
      </c>
      <c r="M15" s="162">
        <v>482689.25227400003</v>
      </c>
      <c r="N15" s="38">
        <v>-460111</v>
      </c>
      <c r="O15" s="38">
        <v>230777.14453755182</v>
      </c>
      <c r="P15" s="31">
        <v>169789.45227400004</v>
      </c>
      <c r="Q15" s="39">
        <v>37179.959275000001</v>
      </c>
      <c r="R15" s="40">
        <v>0</v>
      </c>
      <c r="S15" s="40">
        <v>23929.59951658062</v>
      </c>
      <c r="T15" s="40">
        <v>36718.489181072306</v>
      </c>
      <c r="U15" s="41">
        <v>60648.415742667232</v>
      </c>
      <c r="V15" s="42">
        <v>97828.375017667233</v>
      </c>
      <c r="W15" s="38">
        <v>267617.82729166729</v>
      </c>
      <c r="X15" s="38">
        <v>89614.13165913237</v>
      </c>
      <c r="Y15" s="37">
        <v>178003.69563253492</v>
      </c>
      <c r="Z15" s="155">
        <v>0</v>
      </c>
      <c r="AA15" s="38">
        <v>36107.129639708161</v>
      </c>
      <c r="AB15" s="38">
        <v>69017.449356549274</v>
      </c>
      <c r="AC15" s="38">
        <v>56651</v>
      </c>
      <c r="AD15" s="38">
        <v>5690.0899835988403</v>
      </c>
      <c r="AE15" s="38">
        <v>2422.96</v>
      </c>
      <c r="AF15" s="38">
        <v>169888.62897985629</v>
      </c>
      <c r="AG15" s="146">
        <v>419915</v>
      </c>
      <c r="AH15" s="38">
        <v>440518.2</v>
      </c>
      <c r="AI15" s="38">
        <v>0</v>
      </c>
      <c r="AJ15" s="38">
        <v>20603.2</v>
      </c>
      <c r="AK15" s="38">
        <v>20603.2</v>
      </c>
      <c r="AL15" s="38">
        <v>419915</v>
      </c>
      <c r="AM15" s="38">
        <v>419915</v>
      </c>
      <c r="AN15" s="38">
        <v>0</v>
      </c>
      <c r="AO15" s="38">
        <v>169789.45227400004</v>
      </c>
      <c r="AP15" s="38">
        <v>149186.25227400003</v>
      </c>
      <c r="AQ15" s="38">
        <v>20603.200000000012</v>
      </c>
      <c r="AR15" s="38">
        <v>-460111</v>
      </c>
      <c r="AS15" s="38">
        <v>0</v>
      </c>
    </row>
    <row r="16" spans="1:45" s="1" customFormat="1" ht="14.25" x14ac:dyDescent="0.2">
      <c r="B16" s="33" t="s">
        <v>1808</v>
      </c>
      <c r="C16" s="34" t="s">
        <v>1220</v>
      </c>
      <c r="D16" s="33" t="s">
        <v>1221</v>
      </c>
      <c r="E16" s="33" t="s">
        <v>13</v>
      </c>
      <c r="F16" s="33" t="s">
        <v>11</v>
      </c>
      <c r="G16" s="33" t="s">
        <v>16</v>
      </c>
      <c r="H16" s="33" t="s">
        <v>59</v>
      </c>
      <c r="I16" s="33" t="s">
        <v>10</v>
      </c>
      <c r="J16" s="33" t="s">
        <v>12</v>
      </c>
      <c r="K16" s="33" t="s">
        <v>1222</v>
      </c>
      <c r="L16" s="37">
        <v>1919</v>
      </c>
      <c r="M16" s="162">
        <v>98055.518664999996</v>
      </c>
      <c r="N16" s="38">
        <v>-33580</v>
      </c>
      <c r="O16" s="38">
        <v>21123.93022919029</v>
      </c>
      <c r="P16" s="31">
        <v>44720.328664999994</v>
      </c>
      <c r="Q16" s="39">
        <v>5464.500223</v>
      </c>
      <c r="R16" s="40">
        <v>0</v>
      </c>
      <c r="S16" s="40">
        <v>5310.6922937163263</v>
      </c>
      <c r="T16" s="40">
        <v>-79.58774576648284</v>
      </c>
      <c r="U16" s="41">
        <v>5231.1327566980244</v>
      </c>
      <c r="V16" s="42">
        <v>10695.632979698024</v>
      </c>
      <c r="W16" s="38">
        <v>55415.961644698022</v>
      </c>
      <c r="X16" s="38">
        <v>9957.5480507163229</v>
      </c>
      <c r="Y16" s="37">
        <v>45458.413593981699</v>
      </c>
      <c r="Z16" s="155">
        <v>0</v>
      </c>
      <c r="AA16" s="38">
        <v>2382.6034109828661</v>
      </c>
      <c r="AB16" s="38">
        <v>16578.724234353995</v>
      </c>
      <c r="AC16" s="38">
        <v>8043.9</v>
      </c>
      <c r="AD16" s="38">
        <v>1252.5</v>
      </c>
      <c r="AE16" s="38">
        <v>3180.21</v>
      </c>
      <c r="AF16" s="38">
        <v>31437.93764533686</v>
      </c>
      <c r="AG16" s="146">
        <v>22295</v>
      </c>
      <c r="AH16" s="38">
        <v>28349.81</v>
      </c>
      <c r="AI16" s="38">
        <v>3428</v>
      </c>
      <c r="AJ16" s="38">
        <v>6876.2000000000007</v>
      </c>
      <c r="AK16" s="38">
        <v>3448.2000000000007</v>
      </c>
      <c r="AL16" s="38">
        <v>18867</v>
      </c>
      <c r="AM16" s="38">
        <v>21473.61</v>
      </c>
      <c r="AN16" s="38">
        <v>2606.6100000000006</v>
      </c>
      <c r="AO16" s="38">
        <v>44720.328664999994</v>
      </c>
      <c r="AP16" s="38">
        <v>38665.518664999996</v>
      </c>
      <c r="AQ16" s="38">
        <v>6054.8099999999977</v>
      </c>
      <c r="AR16" s="38">
        <v>-33580</v>
      </c>
      <c r="AS16" s="38">
        <v>0</v>
      </c>
    </row>
    <row r="17" spans="2:45" s="1" customFormat="1" ht="14.25" x14ac:dyDescent="0.2">
      <c r="B17" s="33" t="s">
        <v>1808</v>
      </c>
      <c r="C17" s="34" t="s">
        <v>1717</v>
      </c>
      <c r="D17" s="33" t="s">
        <v>1718</v>
      </c>
      <c r="E17" s="33" t="s">
        <v>13</v>
      </c>
      <c r="F17" s="33" t="s">
        <v>11</v>
      </c>
      <c r="G17" s="33" t="s">
        <v>16</v>
      </c>
      <c r="H17" s="33" t="s">
        <v>59</v>
      </c>
      <c r="I17" s="33" t="s">
        <v>10</v>
      </c>
      <c r="J17" s="33" t="s">
        <v>12</v>
      </c>
      <c r="K17" s="33" t="s">
        <v>1719</v>
      </c>
      <c r="L17" s="37">
        <v>1096</v>
      </c>
      <c r="M17" s="162">
        <v>105323.41889799999</v>
      </c>
      <c r="N17" s="38">
        <v>-76167</v>
      </c>
      <c r="O17" s="38">
        <v>69316.470489865285</v>
      </c>
      <c r="P17" s="31">
        <v>45192.858897999991</v>
      </c>
      <c r="Q17" s="39">
        <v>17363.926358000001</v>
      </c>
      <c r="R17" s="40">
        <v>0</v>
      </c>
      <c r="S17" s="40">
        <v>3520.1968114299234</v>
      </c>
      <c r="T17" s="40">
        <v>7965.9214102484475</v>
      </c>
      <c r="U17" s="41">
        <v>11486.180160608003</v>
      </c>
      <c r="V17" s="42">
        <v>28850.106518608001</v>
      </c>
      <c r="W17" s="38">
        <v>74042.965416608</v>
      </c>
      <c r="X17" s="38">
        <v>16440.226465295222</v>
      </c>
      <c r="Y17" s="37">
        <v>57602.738951312778</v>
      </c>
      <c r="Z17" s="155">
        <v>1021.3991582372524</v>
      </c>
      <c r="AA17" s="38">
        <v>3925.517180703871</v>
      </c>
      <c r="AB17" s="38">
        <v>7345.0299521312154</v>
      </c>
      <c r="AC17" s="38">
        <v>4594.12</v>
      </c>
      <c r="AD17" s="38">
        <v>766.5</v>
      </c>
      <c r="AE17" s="38">
        <v>9053.24</v>
      </c>
      <c r="AF17" s="38">
        <v>26705.806291072338</v>
      </c>
      <c r="AG17" s="146">
        <v>1375</v>
      </c>
      <c r="AH17" s="38">
        <v>17250.440000000002</v>
      </c>
      <c r="AI17" s="38">
        <v>0</v>
      </c>
      <c r="AJ17" s="38">
        <v>4986.2000000000007</v>
      </c>
      <c r="AK17" s="38">
        <v>4986.2000000000007</v>
      </c>
      <c r="AL17" s="38">
        <v>1375</v>
      </c>
      <c r="AM17" s="38">
        <v>12264.24</v>
      </c>
      <c r="AN17" s="38">
        <v>10889.24</v>
      </c>
      <c r="AO17" s="38">
        <v>45192.858897999991</v>
      </c>
      <c r="AP17" s="38">
        <v>29317.418897999996</v>
      </c>
      <c r="AQ17" s="38">
        <v>15875.440000000002</v>
      </c>
      <c r="AR17" s="38">
        <v>-76167</v>
      </c>
      <c r="AS17" s="38">
        <v>0</v>
      </c>
    </row>
    <row r="18" spans="2:45" s="1" customFormat="1" ht="14.25" x14ac:dyDescent="0.2">
      <c r="B18" s="33" t="s">
        <v>1808</v>
      </c>
      <c r="C18" s="34" t="s">
        <v>1376</v>
      </c>
      <c r="D18" s="33" t="s">
        <v>1377</v>
      </c>
      <c r="E18" s="33" t="s">
        <v>13</v>
      </c>
      <c r="F18" s="33" t="s">
        <v>11</v>
      </c>
      <c r="G18" s="33" t="s">
        <v>16</v>
      </c>
      <c r="H18" s="33" t="s">
        <v>59</v>
      </c>
      <c r="I18" s="33" t="s">
        <v>10</v>
      </c>
      <c r="J18" s="33" t="s">
        <v>12</v>
      </c>
      <c r="K18" s="33" t="s">
        <v>1378</v>
      </c>
      <c r="L18" s="37">
        <v>1239</v>
      </c>
      <c r="M18" s="162">
        <v>93528.101976000005</v>
      </c>
      <c r="N18" s="38">
        <v>-67783</v>
      </c>
      <c r="O18" s="38">
        <v>48620.428868134986</v>
      </c>
      <c r="P18" s="31">
        <v>18318.101976000005</v>
      </c>
      <c r="Q18" s="39">
        <v>5113.6161679999996</v>
      </c>
      <c r="R18" s="40">
        <v>0</v>
      </c>
      <c r="S18" s="40">
        <v>1139.7722182861521</v>
      </c>
      <c r="T18" s="40">
        <v>21520.782576212703</v>
      </c>
      <c r="U18" s="41">
        <v>22660.676991613818</v>
      </c>
      <c r="V18" s="42">
        <v>27774.293159613819</v>
      </c>
      <c r="W18" s="38">
        <v>46092.395135613828</v>
      </c>
      <c r="X18" s="38">
        <v>28323.084324421139</v>
      </c>
      <c r="Y18" s="37">
        <v>17769.310811192689</v>
      </c>
      <c r="Z18" s="155">
        <v>0</v>
      </c>
      <c r="AA18" s="38">
        <v>3639.8843400353167</v>
      </c>
      <c r="AB18" s="38">
        <v>6622.3736640916877</v>
      </c>
      <c r="AC18" s="38">
        <v>5193.53</v>
      </c>
      <c r="AD18" s="38">
        <v>1345.5274568</v>
      </c>
      <c r="AE18" s="38">
        <v>312.52</v>
      </c>
      <c r="AF18" s="38">
        <v>17113.835460927003</v>
      </c>
      <c r="AG18" s="146">
        <v>18236</v>
      </c>
      <c r="AH18" s="38">
        <v>21986</v>
      </c>
      <c r="AI18" s="38">
        <v>0</v>
      </c>
      <c r="AJ18" s="38">
        <v>3750</v>
      </c>
      <c r="AK18" s="38">
        <v>3750</v>
      </c>
      <c r="AL18" s="38">
        <v>18236</v>
      </c>
      <c r="AM18" s="38">
        <v>18236</v>
      </c>
      <c r="AN18" s="38">
        <v>0</v>
      </c>
      <c r="AO18" s="38">
        <v>18318.101976000005</v>
      </c>
      <c r="AP18" s="38">
        <v>14568.101976000005</v>
      </c>
      <c r="AQ18" s="38">
        <v>3750</v>
      </c>
      <c r="AR18" s="38">
        <v>-67783</v>
      </c>
      <c r="AS18" s="38">
        <v>0</v>
      </c>
    </row>
    <row r="19" spans="2:45" s="1" customFormat="1" ht="14.25" x14ac:dyDescent="0.2">
      <c r="B19" s="33" t="s">
        <v>1808</v>
      </c>
      <c r="C19" s="34" t="s">
        <v>77</v>
      </c>
      <c r="D19" s="33" t="s">
        <v>78</v>
      </c>
      <c r="E19" s="33" t="s">
        <v>13</v>
      </c>
      <c r="F19" s="33" t="s">
        <v>11</v>
      </c>
      <c r="G19" s="33" t="s">
        <v>16</v>
      </c>
      <c r="H19" s="33" t="s">
        <v>59</v>
      </c>
      <c r="I19" s="33" t="s">
        <v>10</v>
      </c>
      <c r="J19" s="33" t="s">
        <v>12</v>
      </c>
      <c r="K19" s="33" t="s">
        <v>79</v>
      </c>
      <c r="L19" s="37">
        <v>3918</v>
      </c>
      <c r="M19" s="162">
        <v>146193.383283</v>
      </c>
      <c r="N19" s="38">
        <v>-72857</v>
      </c>
      <c r="O19" s="38">
        <v>35812.947015589489</v>
      </c>
      <c r="P19" s="31">
        <v>45239.383283000003</v>
      </c>
      <c r="Q19" s="39">
        <v>10438.178096</v>
      </c>
      <c r="R19" s="40">
        <v>0</v>
      </c>
      <c r="S19" s="40">
        <v>8740.2620754319287</v>
      </c>
      <c r="T19" s="40">
        <v>-48.868443511806618</v>
      </c>
      <c r="U19" s="41">
        <v>8691.4405002883723</v>
      </c>
      <c r="V19" s="42">
        <v>19129.618596288372</v>
      </c>
      <c r="W19" s="38">
        <v>64369.001879288378</v>
      </c>
      <c r="X19" s="38">
        <v>16387.991391431933</v>
      </c>
      <c r="Y19" s="37">
        <v>47981.010487856445</v>
      </c>
      <c r="Z19" s="155">
        <v>2154.8913177569302</v>
      </c>
      <c r="AA19" s="38">
        <v>2850.3692885459941</v>
      </c>
      <c r="AB19" s="38">
        <v>17296.573830796697</v>
      </c>
      <c r="AC19" s="38">
        <v>16423.13</v>
      </c>
      <c r="AD19" s="38">
        <v>1187</v>
      </c>
      <c r="AE19" s="38">
        <v>241.96</v>
      </c>
      <c r="AF19" s="38">
        <v>40153.924437099624</v>
      </c>
      <c r="AG19" s="146">
        <v>68365</v>
      </c>
      <c r="AH19" s="38">
        <v>71345</v>
      </c>
      <c r="AI19" s="38">
        <v>0</v>
      </c>
      <c r="AJ19" s="38">
        <v>2980</v>
      </c>
      <c r="AK19" s="38">
        <v>2980</v>
      </c>
      <c r="AL19" s="38">
        <v>68365</v>
      </c>
      <c r="AM19" s="38">
        <v>68365</v>
      </c>
      <c r="AN19" s="38">
        <v>0</v>
      </c>
      <c r="AO19" s="38">
        <v>45239.383283000003</v>
      </c>
      <c r="AP19" s="38">
        <v>42259.383283000003</v>
      </c>
      <c r="AQ19" s="38">
        <v>2980</v>
      </c>
      <c r="AR19" s="38">
        <v>-72857</v>
      </c>
      <c r="AS19" s="38">
        <v>0</v>
      </c>
    </row>
    <row r="20" spans="2:45" s="1" customFormat="1" ht="14.25" x14ac:dyDescent="0.2">
      <c r="B20" s="33" t="s">
        <v>1808</v>
      </c>
      <c r="C20" s="34" t="s">
        <v>1412</v>
      </c>
      <c r="D20" s="33" t="s">
        <v>1413</v>
      </c>
      <c r="E20" s="33" t="s">
        <v>13</v>
      </c>
      <c r="F20" s="33" t="s">
        <v>11</v>
      </c>
      <c r="G20" s="33" t="s">
        <v>16</v>
      </c>
      <c r="H20" s="33" t="s">
        <v>59</v>
      </c>
      <c r="I20" s="33" t="s">
        <v>10</v>
      </c>
      <c r="J20" s="33" t="s">
        <v>12</v>
      </c>
      <c r="K20" s="33" t="s">
        <v>1414</v>
      </c>
      <c r="L20" s="37">
        <v>1302</v>
      </c>
      <c r="M20" s="162">
        <v>86626.182629000003</v>
      </c>
      <c r="N20" s="38">
        <v>-169057</v>
      </c>
      <c r="O20" s="38">
        <v>124483.99266565507</v>
      </c>
      <c r="P20" s="31">
        <v>-28719.817370999997</v>
      </c>
      <c r="Q20" s="39">
        <v>3350.009489</v>
      </c>
      <c r="R20" s="40">
        <v>28719.817370999997</v>
      </c>
      <c r="S20" s="40">
        <v>1503.9836800005774</v>
      </c>
      <c r="T20" s="40">
        <v>101417.27533800399</v>
      </c>
      <c r="U20" s="41">
        <v>131641.78626393442</v>
      </c>
      <c r="V20" s="42">
        <v>134991.79575293441</v>
      </c>
      <c r="W20" s="38">
        <v>134991.79575293441</v>
      </c>
      <c r="X20" s="38">
        <v>125269.93829665563</v>
      </c>
      <c r="Y20" s="37">
        <v>9721.8574562787835</v>
      </c>
      <c r="Z20" s="155">
        <v>337.00493877260118</v>
      </c>
      <c r="AA20" s="38">
        <v>4611.0698148030797</v>
      </c>
      <c r="AB20" s="38">
        <v>6455.315310031493</v>
      </c>
      <c r="AC20" s="38">
        <v>5457.61</v>
      </c>
      <c r="AD20" s="38">
        <v>591.5</v>
      </c>
      <c r="AE20" s="38">
        <v>0</v>
      </c>
      <c r="AF20" s="38">
        <v>17452.500063607175</v>
      </c>
      <c r="AG20" s="146">
        <v>47791</v>
      </c>
      <c r="AH20" s="38">
        <v>53711</v>
      </c>
      <c r="AI20" s="38">
        <v>0</v>
      </c>
      <c r="AJ20" s="38">
        <v>5920</v>
      </c>
      <c r="AK20" s="38">
        <v>5920</v>
      </c>
      <c r="AL20" s="38">
        <v>47791</v>
      </c>
      <c r="AM20" s="38">
        <v>47791</v>
      </c>
      <c r="AN20" s="38">
        <v>0</v>
      </c>
      <c r="AO20" s="38">
        <v>-28719.817370999997</v>
      </c>
      <c r="AP20" s="38">
        <v>-34639.817370999997</v>
      </c>
      <c r="AQ20" s="38">
        <v>5920</v>
      </c>
      <c r="AR20" s="38">
        <v>-174269</v>
      </c>
      <c r="AS20" s="38">
        <v>5212</v>
      </c>
    </row>
    <row r="21" spans="2:45" s="1" customFormat="1" ht="14.25" x14ac:dyDescent="0.2">
      <c r="B21" s="33" t="s">
        <v>1808</v>
      </c>
      <c r="C21" s="34" t="s">
        <v>607</v>
      </c>
      <c r="D21" s="33" t="s">
        <v>608</v>
      </c>
      <c r="E21" s="33" t="s">
        <v>13</v>
      </c>
      <c r="F21" s="33" t="s">
        <v>11</v>
      </c>
      <c r="G21" s="33" t="s">
        <v>16</v>
      </c>
      <c r="H21" s="33" t="s">
        <v>59</v>
      </c>
      <c r="I21" s="33" t="s">
        <v>10</v>
      </c>
      <c r="J21" s="33" t="s">
        <v>22</v>
      </c>
      <c r="K21" s="33" t="s">
        <v>609</v>
      </c>
      <c r="L21" s="37">
        <v>380</v>
      </c>
      <c r="M21" s="162">
        <v>37939.879939999999</v>
      </c>
      <c r="N21" s="38">
        <v>-23374</v>
      </c>
      <c r="O21" s="38">
        <v>12204.760833981896</v>
      </c>
      <c r="P21" s="31">
        <v>20227.559939999999</v>
      </c>
      <c r="Q21" s="39">
        <v>1939.521037</v>
      </c>
      <c r="R21" s="40">
        <v>0</v>
      </c>
      <c r="S21" s="40">
        <v>268.41062628581739</v>
      </c>
      <c r="T21" s="40">
        <v>491.58937371418261</v>
      </c>
      <c r="U21" s="41">
        <v>760.00409830245633</v>
      </c>
      <c r="V21" s="42">
        <v>2699.5251353024564</v>
      </c>
      <c r="W21" s="38">
        <v>22927.085075302457</v>
      </c>
      <c r="X21" s="38">
        <v>503.26992428582162</v>
      </c>
      <c r="Y21" s="37">
        <v>22423.815151016635</v>
      </c>
      <c r="Z21" s="155">
        <v>0</v>
      </c>
      <c r="AA21" s="38">
        <v>1014.1260235016763</v>
      </c>
      <c r="AB21" s="38">
        <v>3471.5197903428789</v>
      </c>
      <c r="AC21" s="38">
        <v>2583.25</v>
      </c>
      <c r="AD21" s="38">
        <v>0</v>
      </c>
      <c r="AE21" s="38">
        <v>327.05</v>
      </c>
      <c r="AF21" s="38">
        <v>7395.9458138445552</v>
      </c>
      <c r="AG21" s="146">
        <v>0</v>
      </c>
      <c r="AH21" s="38">
        <v>5661.68</v>
      </c>
      <c r="AI21" s="38">
        <v>0</v>
      </c>
      <c r="AJ21" s="38">
        <v>1944.9</v>
      </c>
      <c r="AK21" s="38">
        <v>1944.9</v>
      </c>
      <c r="AL21" s="38">
        <v>0</v>
      </c>
      <c r="AM21" s="38">
        <v>3716.7799999999997</v>
      </c>
      <c r="AN21" s="38">
        <v>3716.7799999999997</v>
      </c>
      <c r="AO21" s="38">
        <v>20227.559939999999</v>
      </c>
      <c r="AP21" s="38">
        <v>14565.879939999999</v>
      </c>
      <c r="AQ21" s="38">
        <v>5661.68</v>
      </c>
      <c r="AR21" s="38">
        <v>-23374</v>
      </c>
      <c r="AS21" s="38">
        <v>0</v>
      </c>
    </row>
    <row r="22" spans="2:45" s="1" customFormat="1" ht="14.25" x14ac:dyDescent="0.2">
      <c r="B22" s="33" t="s">
        <v>1808</v>
      </c>
      <c r="C22" s="34" t="s">
        <v>1732</v>
      </c>
      <c r="D22" s="33" t="s">
        <v>1733</v>
      </c>
      <c r="E22" s="33" t="s">
        <v>13</v>
      </c>
      <c r="F22" s="33" t="s">
        <v>11</v>
      </c>
      <c r="G22" s="33" t="s">
        <v>16</v>
      </c>
      <c r="H22" s="33" t="s">
        <v>59</v>
      </c>
      <c r="I22" s="33" t="s">
        <v>10</v>
      </c>
      <c r="J22" s="33" t="s">
        <v>22</v>
      </c>
      <c r="K22" s="33" t="s">
        <v>1734</v>
      </c>
      <c r="L22" s="37">
        <v>352</v>
      </c>
      <c r="M22" s="162">
        <v>67517.145225</v>
      </c>
      <c r="N22" s="38">
        <v>783806</v>
      </c>
      <c r="O22" s="38">
        <v>0</v>
      </c>
      <c r="P22" s="31">
        <v>848848.057225</v>
      </c>
      <c r="Q22" s="39">
        <v>1780.5891569999999</v>
      </c>
      <c r="R22" s="40">
        <v>0</v>
      </c>
      <c r="S22" s="40">
        <v>1226.9557040004711</v>
      </c>
      <c r="T22" s="40">
        <v>-28.261752841858879</v>
      </c>
      <c r="U22" s="41">
        <v>1198.7004151196177</v>
      </c>
      <c r="V22" s="42">
        <v>2979.2895721196173</v>
      </c>
      <c r="W22" s="38">
        <v>851827.34679711959</v>
      </c>
      <c r="X22" s="38">
        <v>2300.5419450004119</v>
      </c>
      <c r="Y22" s="37">
        <v>849526.80485211918</v>
      </c>
      <c r="Z22" s="155">
        <v>1755.7272482034734</v>
      </c>
      <c r="AA22" s="38">
        <v>771.25663056811118</v>
      </c>
      <c r="AB22" s="38">
        <v>3375.9182697072047</v>
      </c>
      <c r="AC22" s="38">
        <v>1475.48</v>
      </c>
      <c r="AD22" s="38">
        <v>2067.65</v>
      </c>
      <c r="AE22" s="38">
        <v>5721.78</v>
      </c>
      <c r="AF22" s="38">
        <v>15167.812148478788</v>
      </c>
      <c r="AG22" s="146">
        <v>317</v>
      </c>
      <c r="AH22" s="38">
        <v>3442.9119999999994</v>
      </c>
      <c r="AI22" s="38">
        <v>0</v>
      </c>
      <c r="AJ22" s="38">
        <v>0</v>
      </c>
      <c r="AK22" s="38">
        <v>0</v>
      </c>
      <c r="AL22" s="38">
        <v>317</v>
      </c>
      <c r="AM22" s="38">
        <v>3442.9119999999994</v>
      </c>
      <c r="AN22" s="38">
        <v>3125.9119999999994</v>
      </c>
      <c r="AO22" s="38">
        <v>848848.057225</v>
      </c>
      <c r="AP22" s="38">
        <v>845722.14522499999</v>
      </c>
      <c r="AQ22" s="38">
        <v>3125.9120000000112</v>
      </c>
      <c r="AR22" s="38">
        <v>783806</v>
      </c>
      <c r="AS22" s="38">
        <v>0</v>
      </c>
    </row>
    <row r="23" spans="2:45" s="1" customFormat="1" ht="14.25" x14ac:dyDescent="0.2">
      <c r="B23" s="33" t="s">
        <v>1808</v>
      </c>
      <c r="C23" s="34" t="s">
        <v>1618</v>
      </c>
      <c r="D23" s="33" t="s">
        <v>1619</v>
      </c>
      <c r="E23" s="33" t="s">
        <v>13</v>
      </c>
      <c r="F23" s="33" t="s">
        <v>11</v>
      </c>
      <c r="G23" s="33" t="s">
        <v>16</v>
      </c>
      <c r="H23" s="33" t="s">
        <v>59</v>
      </c>
      <c r="I23" s="33" t="s">
        <v>10</v>
      </c>
      <c r="J23" s="33" t="s">
        <v>12</v>
      </c>
      <c r="K23" s="33" t="s">
        <v>1620</v>
      </c>
      <c r="L23" s="37">
        <v>2115</v>
      </c>
      <c r="M23" s="162">
        <v>148020.44306699999</v>
      </c>
      <c r="N23" s="38">
        <v>24561</v>
      </c>
      <c r="O23" s="38">
        <v>0</v>
      </c>
      <c r="P23" s="31">
        <v>14399.293066999991</v>
      </c>
      <c r="Q23" s="39">
        <v>4679.3279599999996</v>
      </c>
      <c r="R23" s="40">
        <v>0</v>
      </c>
      <c r="S23" s="40">
        <v>4117.6978411444388</v>
      </c>
      <c r="T23" s="40">
        <v>112.30215885556117</v>
      </c>
      <c r="U23" s="41">
        <v>4230.0228102886704</v>
      </c>
      <c r="V23" s="42">
        <v>8909.3507702886709</v>
      </c>
      <c r="W23" s="38">
        <v>23308.643837288662</v>
      </c>
      <c r="X23" s="38">
        <v>7720.6834521444398</v>
      </c>
      <c r="Y23" s="37">
        <v>15587.960385144223</v>
      </c>
      <c r="Z23" s="155">
        <v>0</v>
      </c>
      <c r="AA23" s="38">
        <v>2329.5271573421528</v>
      </c>
      <c r="AB23" s="38">
        <v>11731.680262951071</v>
      </c>
      <c r="AC23" s="38">
        <v>8865.4699999999993</v>
      </c>
      <c r="AD23" s="38">
        <v>1783.9196714460538</v>
      </c>
      <c r="AE23" s="38">
        <v>3082.42</v>
      </c>
      <c r="AF23" s="38">
        <v>27793.017091739275</v>
      </c>
      <c r="AG23" s="146">
        <v>8887</v>
      </c>
      <c r="AH23" s="38">
        <v>23666.85</v>
      </c>
      <c r="AI23" s="38">
        <v>0</v>
      </c>
      <c r="AJ23" s="38">
        <v>0</v>
      </c>
      <c r="AK23" s="38">
        <v>0</v>
      </c>
      <c r="AL23" s="38">
        <v>8887</v>
      </c>
      <c r="AM23" s="38">
        <v>23666.85</v>
      </c>
      <c r="AN23" s="38">
        <v>14779.849999999999</v>
      </c>
      <c r="AO23" s="38">
        <v>14399.293066999991</v>
      </c>
      <c r="AP23" s="38">
        <v>-380.55693300000712</v>
      </c>
      <c r="AQ23" s="38">
        <v>14779.849999999999</v>
      </c>
      <c r="AR23" s="38">
        <v>24561</v>
      </c>
      <c r="AS23" s="38">
        <v>0</v>
      </c>
    </row>
    <row r="24" spans="2:45" s="1" customFormat="1" ht="14.25" x14ac:dyDescent="0.2">
      <c r="B24" s="33" t="s">
        <v>1808</v>
      </c>
      <c r="C24" s="34" t="s">
        <v>908</v>
      </c>
      <c r="D24" s="33" t="s">
        <v>909</v>
      </c>
      <c r="E24" s="33" t="s">
        <v>13</v>
      </c>
      <c r="F24" s="33" t="s">
        <v>11</v>
      </c>
      <c r="G24" s="33" t="s">
        <v>16</v>
      </c>
      <c r="H24" s="33" t="s">
        <v>59</v>
      </c>
      <c r="I24" s="33" t="s">
        <v>10</v>
      </c>
      <c r="J24" s="33" t="s">
        <v>18</v>
      </c>
      <c r="K24" s="33" t="s">
        <v>910</v>
      </c>
      <c r="L24" s="37">
        <v>5736</v>
      </c>
      <c r="M24" s="162">
        <v>1650951.242728</v>
      </c>
      <c r="N24" s="38">
        <v>57340.100000000093</v>
      </c>
      <c r="O24" s="38">
        <v>0</v>
      </c>
      <c r="P24" s="31">
        <v>1516925.2907280002</v>
      </c>
      <c r="Q24" s="39">
        <v>4083.1160799999998</v>
      </c>
      <c r="R24" s="40">
        <v>0</v>
      </c>
      <c r="S24" s="40">
        <v>0</v>
      </c>
      <c r="T24" s="40">
        <v>11472</v>
      </c>
      <c r="U24" s="41">
        <v>11472.061862797076</v>
      </c>
      <c r="V24" s="42">
        <v>15555.177942797076</v>
      </c>
      <c r="W24" s="38">
        <v>1532480.4686707973</v>
      </c>
      <c r="X24" s="38">
        <v>0</v>
      </c>
      <c r="Y24" s="37">
        <v>1532480.4686707973</v>
      </c>
      <c r="Z24" s="155">
        <v>795711.73756255733</v>
      </c>
      <c r="AA24" s="38">
        <v>126473.30986997596</v>
      </c>
      <c r="AB24" s="38">
        <v>204545.03472373824</v>
      </c>
      <c r="AC24" s="38">
        <v>24043.67</v>
      </c>
      <c r="AD24" s="38">
        <v>64216.673171849427</v>
      </c>
      <c r="AE24" s="38">
        <v>88805.61</v>
      </c>
      <c r="AF24" s="38">
        <v>1303796.0353281209</v>
      </c>
      <c r="AG24" s="146">
        <v>0</v>
      </c>
      <c r="AH24" s="38">
        <v>109103.948</v>
      </c>
      <c r="AI24" s="38">
        <v>0</v>
      </c>
      <c r="AJ24" s="38">
        <v>46048.100000000006</v>
      </c>
      <c r="AK24" s="38">
        <v>46048.100000000006</v>
      </c>
      <c r="AL24" s="38">
        <v>0</v>
      </c>
      <c r="AM24" s="38">
        <v>63055.848000000005</v>
      </c>
      <c r="AN24" s="38">
        <v>63055.848000000005</v>
      </c>
      <c r="AO24" s="38">
        <v>1516925.2907280002</v>
      </c>
      <c r="AP24" s="38">
        <v>1407821.3427280001</v>
      </c>
      <c r="AQ24" s="38">
        <v>109103.94800000009</v>
      </c>
      <c r="AR24" s="38">
        <v>-1463104</v>
      </c>
      <c r="AS24" s="38">
        <v>1520444.1</v>
      </c>
    </row>
    <row r="25" spans="2:45" s="1" customFormat="1" ht="14.25" x14ac:dyDescent="0.2">
      <c r="B25" s="33" t="s">
        <v>1808</v>
      </c>
      <c r="C25" s="34" t="s">
        <v>151</v>
      </c>
      <c r="D25" s="33" t="s">
        <v>152</v>
      </c>
      <c r="E25" s="33" t="s">
        <v>13</v>
      </c>
      <c r="F25" s="33" t="s">
        <v>11</v>
      </c>
      <c r="G25" s="33" t="s">
        <v>16</v>
      </c>
      <c r="H25" s="33" t="s">
        <v>59</v>
      </c>
      <c r="I25" s="33" t="s">
        <v>10</v>
      </c>
      <c r="J25" s="33" t="s">
        <v>22</v>
      </c>
      <c r="K25" s="33" t="s">
        <v>153</v>
      </c>
      <c r="L25" s="37">
        <v>449</v>
      </c>
      <c r="M25" s="162">
        <v>19866.569919000001</v>
      </c>
      <c r="N25" s="38">
        <v>23148</v>
      </c>
      <c r="O25" s="38">
        <v>0</v>
      </c>
      <c r="P25" s="31">
        <v>46887.569919000001</v>
      </c>
      <c r="Q25" s="39">
        <v>1002.890419</v>
      </c>
      <c r="R25" s="40">
        <v>0</v>
      </c>
      <c r="S25" s="40">
        <v>1004.1128182860998</v>
      </c>
      <c r="T25" s="40">
        <v>-5.7345855888248707</v>
      </c>
      <c r="U25" s="41">
        <v>998.38361645512134</v>
      </c>
      <c r="V25" s="42">
        <v>2001.2740354551213</v>
      </c>
      <c r="W25" s="38">
        <v>48888.843954455122</v>
      </c>
      <c r="X25" s="38">
        <v>1882.7115342860925</v>
      </c>
      <c r="Y25" s="37">
        <v>47006.13242016903</v>
      </c>
      <c r="Z25" s="155">
        <v>0</v>
      </c>
      <c r="AA25" s="38">
        <v>1788.016597608316</v>
      </c>
      <c r="AB25" s="38">
        <v>2195.5537124230013</v>
      </c>
      <c r="AC25" s="38">
        <v>2928.26</v>
      </c>
      <c r="AD25" s="38">
        <v>75</v>
      </c>
      <c r="AE25" s="38">
        <v>957.8</v>
      </c>
      <c r="AF25" s="38">
        <v>7944.630310031318</v>
      </c>
      <c r="AG25" s="146">
        <v>4721</v>
      </c>
      <c r="AH25" s="38">
        <v>4721</v>
      </c>
      <c r="AI25" s="38">
        <v>0</v>
      </c>
      <c r="AJ25" s="38">
        <v>0</v>
      </c>
      <c r="AK25" s="38">
        <v>0</v>
      </c>
      <c r="AL25" s="38">
        <v>4721</v>
      </c>
      <c r="AM25" s="38">
        <v>4721</v>
      </c>
      <c r="AN25" s="38">
        <v>0</v>
      </c>
      <c r="AO25" s="38">
        <v>46887.569919000001</v>
      </c>
      <c r="AP25" s="38">
        <v>46887.569919000001</v>
      </c>
      <c r="AQ25" s="38">
        <v>0</v>
      </c>
      <c r="AR25" s="38">
        <v>23148</v>
      </c>
      <c r="AS25" s="38">
        <v>0</v>
      </c>
    </row>
    <row r="26" spans="2:45" s="1" customFormat="1" ht="14.25" x14ac:dyDescent="0.2">
      <c r="B26" s="33" t="s">
        <v>1808</v>
      </c>
      <c r="C26" s="34" t="s">
        <v>771</v>
      </c>
      <c r="D26" s="33" t="s">
        <v>772</v>
      </c>
      <c r="E26" s="33" t="s">
        <v>13</v>
      </c>
      <c r="F26" s="33" t="s">
        <v>11</v>
      </c>
      <c r="G26" s="33" t="s">
        <v>16</v>
      </c>
      <c r="H26" s="33" t="s">
        <v>59</v>
      </c>
      <c r="I26" s="33" t="s">
        <v>10</v>
      </c>
      <c r="J26" s="33" t="s">
        <v>12</v>
      </c>
      <c r="K26" s="33" t="s">
        <v>773</v>
      </c>
      <c r="L26" s="37">
        <v>2316</v>
      </c>
      <c r="M26" s="162">
        <v>96908.574992999987</v>
      </c>
      <c r="N26" s="38">
        <v>-19898</v>
      </c>
      <c r="O26" s="38">
        <v>0</v>
      </c>
      <c r="P26" s="31">
        <v>89022.414992999984</v>
      </c>
      <c r="Q26" s="39">
        <v>8819.8667420000002</v>
      </c>
      <c r="R26" s="40">
        <v>0</v>
      </c>
      <c r="S26" s="40">
        <v>5174.1726102877019</v>
      </c>
      <c r="T26" s="40">
        <v>-29.300279531060369</v>
      </c>
      <c r="U26" s="41">
        <v>5144.9000744973118</v>
      </c>
      <c r="V26" s="42">
        <v>13964.766816497311</v>
      </c>
      <c r="W26" s="38">
        <v>102987.1818094973</v>
      </c>
      <c r="X26" s="38">
        <v>9701.5736442876951</v>
      </c>
      <c r="Y26" s="37">
        <v>93285.608165209604</v>
      </c>
      <c r="Z26" s="155">
        <v>0</v>
      </c>
      <c r="AA26" s="38">
        <v>15395.578139382258</v>
      </c>
      <c r="AB26" s="38">
        <v>15962.442812082858</v>
      </c>
      <c r="AC26" s="38">
        <v>9708.01</v>
      </c>
      <c r="AD26" s="38">
        <v>1807</v>
      </c>
      <c r="AE26" s="38">
        <v>1564.98</v>
      </c>
      <c r="AF26" s="38">
        <v>44438.010951465119</v>
      </c>
      <c r="AG26" s="146">
        <v>6537</v>
      </c>
      <c r="AH26" s="38">
        <v>27378.839999999997</v>
      </c>
      <c r="AI26" s="38">
        <v>0</v>
      </c>
      <c r="AJ26" s="38">
        <v>1462.8000000000002</v>
      </c>
      <c r="AK26" s="38">
        <v>1462.8000000000002</v>
      </c>
      <c r="AL26" s="38">
        <v>6537</v>
      </c>
      <c r="AM26" s="38">
        <v>25916.039999999997</v>
      </c>
      <c r="AN26" s="38">
        <v>19379.039999999997</v>
      </c>
      <c r="AO26" s="38">
        <v>89022.414992999984</v>
      </c>
      <c r="AP26" s="38">
        <v>68180.574992999987</v>
      </c>
      <c r="AQ26" s="38">
        <v>20841.839999999997</v>
      </c>
      <c r="AR26" s="38">
        <v>-19898</v>
      </c>
      <c r="AS26" s="38">
        <v>0</v>
      </c>
    </row>
    <row r="27" spans="2:45" s="1" customFormat="1" ht="14.25" x14ac:dyDescent="0.2">
      <c r="B27" s="33" t="s">
        <v>1808</v>
      </c>
      <c r="C27" s="34" t="s">
        <v>455</v>
      </c>
      <c r="D27" s="33" t="s">
        <v>456</v>
      </c>
      <c r="E27" s="33" t="s">
        <v>13</v>
      </c>
      <c r="F27" s="33" t="s">
        <v>11</v>
      </c>
      <c r="G27" s="33" t="s">
        <v>16</v>
      </c>
      <c r="H27" s="33" t="s">
        <v>59</v>
      </c>
      <c r="I27" s="33" t="s">
        <v>10</v>
      </c>
      <c r="J27" s="33" t="s">
        <v>12</v>
      </c>
      <c r="K27" s="33" t="s">
        <v>457</v>
      </c>
      <c r="L27" s="37">
        <v>1844</v>
      </c>
      <c r="M27" s="162">
        <v>298380.207865</v>
      </c>
      <c r="N27" s="38">
        <v>-22245</v>
      </c>
      <c r="O27" s="38">
        <v>18725.599999999999</v>
      </c>
      <c r="P27" s="31">
        <v>269226.96786500001</v>
      </c>
      <c r="Q27" s="39">
        <v>14311.93621</v>
      </c>
      <c r="R27" s="40">
        <v>0</v>
      </c>
      <c r="S27" s="40">
        <v>5373.6914982877788</v>
      </c>
      <c r="T27" s="40">
        <v>-91.098722373222699</v>
      </c>
      <c r="U27" s="41">
        <v>5282.6212623131723</v>
      </c>
      <c r="V27" s="42">
        <v>19594.557472313172</v>
      </c>
      <c r="W27" s="38">
        <v>288821.52533731319</v>
      </c>
      <c r="X27" s="38">
        <v>10075.671559287817</v>
      </c>
      <c r="Y27" s="37">
        <v>278745.85377802537</v>
      </c>
      <c r="Z27" s="155">
        <v>50929.024005741005</v>
      </c>
      <c r="AA27" s="38">
        <v>13244.186957936443</v>
      </c>
      <c r="AB27" s="38">
        <v>21087.567796015424</v>
      </c>
      <c r="AC27" s="38">
        <v>7729.52</v>
      </c>
      <c r="AD27" s="38">
        <v>4668</v>
      </c>
      <c r="AE27" s="38">
        <v>21713.360000000001</v>
      </c>
      <c r="AF27" s="38">
        <v>119371.65875969287</v>
      </c>
      <c r="AG27" s="146">
        <v>6177</v>
      </c>
      <c r="AH27" s="38">
        <v>24153.760000000002</v>
      </c>
      <c r="AI27" s="38">
        <v>0</v>
      </c>
      <c r="AJ27" s="38">
        <v>3519.4</v>
      </c>
      <c r="AK27" s="38">
        <v>3519.4</v>
      </c>
      <c r="AL27" s="38">
        <v>6177</v>
      </c>
      <c r="AM27" s="38">
        <v>20634.36</v>
      </c>
      <c r="AN27" s="38">
        <v>14457.36</v>
      </c>
      <c r="AO27" s="38">
        <v>269226.96786500001</v>
      </c>
      <c r="AP27" s="38">
        <v>251250.207865</v>
      </c>
      <c r="AQ27" s="38">
        <v>17976.760000000009</v>
      </c>
      <c r="AR27" s="38">
        <v>-22245</v>
      </c>
      <c r="AS27" s="38">
        <v>0</v>
      </c>
    </row>
    <row r="28" spans="2:45" s="1" customFormat="1" ht="14.25" x14ac:dyDescent="0.2">
      <c r="B28" s="33" t="s">
        <v>1808</v>
      </c>
      <c r="C28" s="34" t="s">
        <v>1199</v>
      </c>
      <c r="D28" s="33" t="s">
        <v>1200</v>
      </c>
      <c r="E28" s="33" t="s">
        <v>13</v>
      </c>
      <c r="F28" s="33" t="s">
        <v>11</v>
      </c>
      <c r="G28" s="33" t="s">
        <v>16</v>
      </c>
      <c r="H28" s="33" t="s">
        <v>59</v>
      </c>
      <c r="I28" s="33" t="s">
        <v>10</v>
      </c>
      <c r="J28" s="33" t="s">
        <v>20</v>
      </c>
      <c r="K28" s="33" t="s">
        <v>1201</v>
      </c>
      <c r="L28" s="37">
        <v>20451</v>
      </c>
      <c r="M28" s="162">
        <v>980396.45180499996</v>
      </c>
      <c r="N28" s="38">
        <v>-306419.10000000003</v>
      </c>
      <c r="O28" s="38">
        <v>142890.70516024154</v>
      </c>
      <c r="P28" s="31">
        <v>773081.76180499978</v>
      </c>
      <c r="Q28" s="39">
        <v>65070.622381000001</v>
      </c>
      <c r="R28" s="40">
        <v>0</v>
      </c>
      <c r="S28" s="40">
        <v>29443.255378297021</v>
      </c>
      <c r="T28" s="40">
        <v>11458.744621702979</v>
      </c>
      <c r="U28" s="41">
        <v>40902.22056416719</v>
      </c>
      <c r="V28" s="42">
        <v>105972.84294516718</v>
      </c>
      <c r="W28" s="38">
        <v>879054.604750167</v>
      </c>
      <c r="X28" s="38">
        <v>55206.103834297159</v>
      </c>
      <c r="Y28" s="37">
        <v>823848.50091586984</v>
      </c>
      <c r="Z28" s="155">
        <v>15099.68546147788</v>
      </c>
      <c r="AA28" s="38">
        <v>81303.078728738939</v>
      </c>
      <c r="AB28" s="38">
        <v>108378.08825738195</v>
      </c>
      <c r="AC28" s="38">
        <v>85724.72</v>
      </c>
      <c r="AD28" s="38">
        <v>5734.8016040568245</v>
      </c>
      <c r="AE28" s="38">
        <v>9054.7000000000007</v>
      </c>
      <c r="AF28" s="38">
        <v>305295.07405165565</v>
      </c>
      <c r="AG28" s="146">
        <v>147655</v>
      </c>
      <c r="AH28" s="38">
        <v>267669.40999999997</v>
      </c>
      <c r="AI28" s="38">
        <v>0</v>
      </c>
      <c r="AJ28" s="38">
        <v>65000</v>
      </c>
      <c r="AK28" s="38">
        <v>65000</v>
      </c>
      <c r="AL28" s="38">
        <v>147655</v>
      </c>
      <c r="AM28" s="38">
        <v>202669.40999999997</v>
      </c>
      <c r="AN28" s="38">
        <v>55014.409999999974</v>
      </c>
      <c r="AO28" s="38">
        <v>773081.76180499978</v>
      </c>
      <c r="AP28" s="38">
        <v>653067.35180499987</v>
      </c>
      <c r="AQ28" s="38">
        <v>120014.40999999992</v>
      </c>
      <c r="AR28" s="38">
        <v>-319035.2</v>
      </c>
      <c r="AS28" s="38">
        <v>12616.099999999977</v>
      </c>
    </row>
    <row r="29" spans="2:45" s="1" customFormat="1" ht="14.25" x14ac:dyDescent="0.2">
      <c r="B29" s="33" t="s">
        <v>1808</v>
      </c>
      <c r="C29" s="34" t="s">
        <v>643</v>
      </c>
      <c r="D29" s="33" t="s">
        <v>644</v>
      </c>
      <c r="E29" s="33" t="s">
        <v>13</v>
      </c>
      <c r="F29" s="33" t="s">
        <v>11</v>
      </c>
      <c r="G29" s="33" t="s">
        <v>16</v>
      </c>
      <c r="H29" s="33" t="s">
        <v>59</v>
      </c>
      <c r="I29" s="33" t="s">
        <v>10</v>
      </c>
      <c r="J29" s="33" t="s">
        <v>12</v>
      </c>
      <c r="K29" s="33" t="s">
        <v>645</v>
      </c>
      <c r="L29" s="37">
        <v>3134</v>
      </c>
      <c r="M29" s="162">
        <v>99498.013932000002</v>
      </c>
      <c r="N29" s="38">
        <v>-66816</v>
      </c>
      <c r="O29" s="38">
        <v>45148.547318437508</v>
      </c>
      <c r="P29" s="31">
        <v>61234.013932000002</v>
      </c>
      <c r="Q29" s="39">
        <v>9037.1220709999998</v>
      </c>
      <c r="R29" s="40">
        <v>0</v>
      </c>
      <c r="S29" s="40">
        <v>3363.444450287006</v>
      </c>
      <c r="T29" s="40">
        <v>2904.555549712994</v>
      </c>
      <c r="U29" s="41">
        <v>6268.0338002102571</v>
      </c>
      <c r="V29" s="42">
        <v>15305.155871210256</v>
      </c>
      <c r="W29" s="38">
        <v>76539.169803210258</v>
      </c>
      <c r="X29" s="38">
        <v>6306.4583442870062</v>
      </c>
      <c r="Y29" s="37">
        <v>70232.711458923251</v>
      </c>
      <c r="Z29" s="155">
        <v>111.43887766751261</v>
      </c>
      <c r="AA29" s="38">
        <v>4860.9460356234076</v>
      </c>
      <c r="AB29" s="38">
        <v>15450.677138499685</v>
      </c>
      <c r="AC29" s="38">
        <v>13136.83</v>
      </c>
      <c r="AD29" s="38">
        <v>2364.8387218702796</v>
      </c>
      <c r="AE29" s="38">
        <v>96.27</v>
      </c>
      <c r="AF29" s="38">
        <v>36021.000773660882</v>
      </c>
      <c r="AG29" s="146">
        <v>48716</v>
      </c>
      <c r="AH29" s="38">
        <v>50717</v>
      </c>
      <c r="AI29" s="38">
        <v>0</v>
      </c>
      <c r="AJ29" s="38">
        <v>2001</v>
      </c>
      <c r="AK29" s="38">
        <v>2001</v>
      </c>
      <c r="AL29" s="38">
        <v>48716</v>
      </c>
      <c r="AM29" s="38">
        <v>48716</v>
      </c>
      <c r="AN29" s="38">
        <v>0</v>
      </c>
      <c r="AO29" s="38">
        <v>61234.013932000002</v>
      </c>
      <c r="AP29" s="38">
        <v>59233.013932000002</v>
      </c>
      <c r="AQ29" s="38">
        <v>2001</v>
      </c>
      <c r="AR29" s="38">
        <v>-66816</v>
      </c>
      <c r="AS29" s="38">
        <v>0</v>
      </c>
    </row>
    <row r="30" spans="2:45" s="1" customFormat="1" ht="14.25" x14ac:dyDescent="0.2">
      <c r="B30" s="33" t="s">
        <v>1808</v>
      </c>
      <c r="C30" s="34" t="s">
        <v>1669</v>
      </c>
      <c r="D30" s="33" t="s">
        <v>1670</v>
      </c>
      <c r="E30" s="33" t="s">
        <v>13</v>
      </c>
      <c r="F30" s="33" t="s">
        <v>11</v>
      </c>
      <c r="G30" s="33" t="s">
        <v>16</v>
      </c>
      <c r="H30" s="33" t="s">
        <v>59</v>
      </c>
      <c r="I30" s="33" t="s">
        <v>10</v>
      </c>
      <c r="J30" s="33" t="s">
        <v>22</v>
      </c>
      <c r="K30" s="33" t="s">
        <v>1671</v>
      </c>
      <c r="L30" s="37">
        <v>565</v>
      </c>
      <c r="M30" s="162">
        <v>87709.270043000011</v>
      </c>
      <c r="N30" s="38">
        <v>-31996.5</v>
      </c>
      <c r="O30" s="38">
        <v>30292</v>
      </c>
      <c r="P30" s="31">
        <v>64646.270043000011</v>
      </c>
      <c r="Q30" s="39">
        <v>6327.5034240000005</v>
      </c>
      <c r="R30" s="40">
        <v>0</v>
      </c>
      <c r="S30" s="40">
        <v>635.5473748573869</v>
      </c>
      <c r="T30" s="40">
        <v>494.4526251426131</v>
      </c>
      <c r="U30" s="41">
        <v>1130.0060935286522</v>
      </c>
      <c r="V30" s="42">
        <v>7457.5095175286524</v>
      </c>
      <c r="W30" s="38">
        <v>72103.779560528666</v>
      </c>
      <c r="X30" s="38">
        <v>1191.6513278573984</v>
      </c>
      <c r="Y30" s="37">
        <v>70912.128232671268</v>
      </c>
      <c r="Z30" s="155">
        <v>0</v>
      </c>
      <c r="AA30" s="38">
        <v>3399.0999205141138</v>
      </c>
      <c r="AB30" s="38">
        <v>3949.710127251376</v>
      </c>
      <c r="AC30" s="38">
        <v>2368.3200000000002</v>
      </c>
      <c r="AD30" s="38">
        <v>216.1974276</v>
      </c>
      <c r="AE30" s="38">
        <v>822.62</v>
      </c>
      <c r="AF30" s="38">
        <v>10755.94747536549</v>
      </c>
      <c r="AG30" s="146">
        <v>10932</v>
      </c>
      <c r="AH30" s="38">
        <v>12636.5</v>
      </c>
      <c r="AI30" s="38">
        <v>0</v>
      </c>
      <c r="AJ30" s="38">
        <v>1704.5</v>
      </c>
      <c r="AK30" s="38">
        <v>1704.5</v>
      </c>
      <c r="AL30" s="38">
        <v>10932</v>
      </c>
      <c r="AM30" s="38">
        <v>10932</v>
      </c>
      <c r="AN30" s="38">
        <v>0</v>
      </c>
      <c r="AO30" s="38">
        <v>64646.270043000011</v>
      </c>
      <c r="AP30" s="38">
        <v>62941.770043000011</v>
      </c>
      <c r="AQ30" s="38">
        <v>1704.5</v>
      </c>
      <c r="AR30" s="38">
        <v>-31996.5</v>
      </c>
      <c r="AS30" s="38">
        <v>0</v>
      </c>
    </row>
    <row r="31" spans="2:45" s="1" customFormat="1" ht="14.25" x14ac:dyDescent="0.2">
      <c r="B31" s="33" t="s">
        <v>1808</v>
      </c>
      <c r="C31" s="34" t="s">
        <v>1073</v>
      </c>
      <c r="D31" s="33" t="s">
        <v>1074</v>
      </c>
      <c r="E31" s="33" t="s">
        <v>13</v>
      </c>
      <c r="F31" s="33" t="s">
        <v>11</v>
      </c>
      <c r="G31" s="33" t="s">
        <v>16</v>
      </c>
      <c r="H31" s="33" t="s">
        <v>59</v>
      </c>
      <c r="I31" s="33" t="s">
        <v>10</v>
      </c>
      <c r="J31" s="33" t="s">
        <v>12</v>
      </c>
      <c r="K31" s="33" t="s">
        <v>1075</v>
      </c>
      <c r="L31" s="37">
        <v>1070</v>
      </c>
      <c r="M31" s="162">
        <v>85224.591828999997</v>
      </c>
      <c r="N31" s="38">
        <v>-97237</v>
      </c>
      <c r="O31" s="38">
        <v>81796.184812249223</v>
      </c>
      <c r="P31" s="31">
        <v>-6650.6081709999999</v>
      </c>
      <c r="Q31" s="39">
        <v>6573.1366459999999</v>
      </c>
      <c r="R31" s="40">
        <v>6650.6081709999999</v>
      </c>
      <c r="S31" s="40">
        <v>2852.6146937153808</v>
      </c>
      <c r="T31" s="40">
        <v>66991.379063249231</v>
      </c>
      <c r="U31" s="41">
        <v>76495.014425352725</v>
      </c>
      <c r="V31" s="42">
        <v>83068.151071352724</v>
      </c>
      <c r="W31" s="38">
        <v>83068.151071352724</v>
      </c>
      <c r="X31" s="38">
        <v>83067.738573964612</v>
      </c>
      <c r="Y31" s="37">
        <v>0.41249738811166026</v>
      </c>
      <c r="Z31" s="155">
        <v>0</v>
      </c>
      <c r="AA31" s="38">
        <v>4591.2274689997139</v>
      </c>
      <c r="AB31" s="38">
        <v>6843.3543584289791</v>
      </c>
      <c r="AC31" s="38">
        <v>4485.13</v>
      </c>
      <c r="AD31" s="38">
        <v>920</v>
      </c>
      <c r="AE31" s="38">
        <v>372.5</v>
      </c>
      <c r="AF31" s="38">
        <v>17212.211827428695</v>
      </c>
      <c r="AG31" s="146">
        <v>28983</v>
      </c>
      <c r="AH31" s="38">
        <v>33116.800000000003</v>
      </c>
      <c r="AI31" s="38">
        <v>0</v>
      </c>
      <c r="AJ31" s="38">
        <v>4133.8</v>
      </c>
      <c r="AK31" s="38">
        <v>4133.8</v>
      </c>
      <c r="AL31" s="38">
        <v>28983</v>
      </c>
      <c r="AM31" s="38">
        <v>28983</v>
      </c>
      <c r="AN31" s="38">
        <v>0</v>
      </c>
      <c r="AO31" s="38">
        <v>-6650.6081709999999</v>
      </c>
      <c r="AP31" s="38">
        <v>-10784.408170999999</v>
      </c>
      <c r="AQ31" s="38">
        <v>4133.8</v>
      </c>
      <c r="AR31" s="38">
        <v>-97237</v>
      </c>
      <c r="AS31" s="38">
        <v>0</v>
      </c>
    </row>
    <row r="32" spans="2:45" s="1" customFormat="1" ht="14.25" x14ac:dyDescent="0.2">
      <c r="B32" s="33" t="s">
        <v>1808</v>
      </c>
      <c r="C32" s="34" t="s">
        <v>556</v>
      </c>
      <c r="D32" s="33" t="s">
        <v>557</v>
      </c>
      <c r="E32" s="33" t="s">
        <v>13</v>
      </c>
      <c r="F32" s="33" t="s">
        <v>11</v>
      </c>
      <c r="G32" s="33" t="s">
        <v>16</v>
      </c>
      <c r="H32" s="33" t="s">
        <v>59</v>
      </c>
      <c r="I32" s="33" t="s">
        <v>10</v>
      </c>
      <c r="J32" s="33" t="s">
        <v>12</v>
      </c>
      <c r="K32" s="33" t="s">
        <v>558</v>
      </c>
      <c r="L32" s="37">
        <v>2800</v>
      </c>
      <c r="M32" s="162">
        <v>75958.618375999999</v>
      </c>
      <c r="N32" s="38">
        <v>-6597</v>
      </c>
      <c r="O32" s="38">
        <v>0</v>
      </c>
      <c r="P32" s="31">
        <v>55284.618375999999</v>
      </c>
      <c r="Q32" s="39">
        <v>3591.528863</v>
      </c>
      <c r="R32" s="40">
        <v>0</v>
      </c>
      <c r="S32" s="40">
        <v>4103.8450000015764</v>
      </c>
      <c r="T32" s="40">
        <v>1496.1549999984236</v>
      </c>
      <c r="U32" s="41">
        <v>5600.0301980180984</v>
      </c>
      <c r="V32" s="42">
        <v>9191.5590610180989</v>
      </c>
      <c r="W32" s="38">
        <v>64476.177437018094</v>
      </c>
      <c r="X32" s="38">
        <v>7694.7093750015702</v>
      </c>
      <c r="Y32" s="37">
        <v>56781.468062016524</v>
      </c>
      <c r="Z32" s="155">
        <v>303.21602840269304</v>
      </c>
      <c r="AA32" s="38">
        <v>7400.0284536472418</v>
      </c>
      <c r="AB32" s="38">
        <v>9296.3957864907716</v>
      </c>
      <c r="AC32" s="38">
        <v>19054.939999999999</v>
      </c>
      <c r="AD32" s="38">
        <v>1682.5</v>
      </c>
      <c r="AE32" s="38">
        <v>244.49</v>
      </c>
      <c r="AF32" s="38">
        <v>37981.570268540709</v>
      </c>
      <c r="AG32" s="146">
        <v>16089</v>
      </c>
      <c r="AH32" s="38">
        <v>34692</v>
      </c>
      <c r="AI32" s="38">
        <v>0</v>
      </c>
      <c r="AJ32" s="38">
        <v>3360</v>
      </c>
      <c r="AK32" s="38">
        <v>3360</v>
      </c>
      <c r="AL32" s="38">
        <v>16089</v>
      </c>
      <c r="AM32" s="38">
        <v>31332</v>
      </c>
      <c r="AN32" s="38">
        <v>15243</v>
      </c>
      <c r="AO32" s="38">
        <v>55284.618375999999</v>
      </c>
      <c r="AP32" s="38">
        <v>36681.618375999999</v>
      </c>
      <c r="AQ32" s="38">
        <v>18603</v>
      </c>
      <c r="AR32" s="38">
        <v>-6597</v>
      </c>
      <c r="AS32" s="38">
        <v>0</v>
      </c>
    </row>
    <row r="33" spans="2:45" s="1" customFormat="1" ht="14.25" x14ac:dyDescent="0.2">
      <c r="B33" s="33" t="s">
        <v>1808</v>
      </c>
      <c r="C33" s="34" t="s">
        <v>193</v>
      </c>
      <c r="D33" s="33" t="s">
        <v>194</v>
      </c>
      <c r="E33" s="33" t="s">
        <v>13</v>
      </c>
      <c r="F33" s="33" t="s">
        <v>11</v>
      </c>
      <c r="G33" s="33" t="s">
        <v>16</v>
      </c>
      <c r="H33" s="33" t="s">
        <v>59</v>
      </c>
      <c r="I33" s="33" t="s">
        <v>10</v>
      </c>
      <c r="J33" s="33" t="s">
        <v>18</v>
      </c>
      <c r="K33" s="33" t="s">
        <v>195</v>
      </c>
      <c r="L33" s="37">
        <v>5344</v>
      </c>
      <c r="M33" s="162">
        <v>333255.44925599999</v>
      </c>
      <c r="N33" s="38">
        <v>-315219</v>
      </c>
      <c r="O33" s="38">
        <v>212208.73344925509</v>
      </c>
      <c r="P33" s="31">
        <v>80783.041255999997</v>
      </c>
      <c r="Q33" s="39">
        <v>21483.491317</v>
      </c>
      <c r="R33" s="40">
        <v>0</v>
      </c>
      <c r="S33" s="40">
        <v>10975.933982861359</v>
      </c>
      <c r="T33" s="40">
        <v>98293.195378533783</v>
      </c>
      <c r="U33" s="41">
        <v>109269.71859552836</v>
      </c>
      <c r="V33" s="42">
        <v>130753.20991252837</v>
      </c>
      <c r="W33" s="38">
        <v>211536.25116852837</v>
      </c>
      <c r="X33" s="38">
        <v>140126.01932911648</v>
      </c>
      <c r="Y33" s="37">
        <v>71410.231839411892</v>
      </c>
      <c r="Z33" s="155">
        <v>0</v>
      </c>
      <c r="AA33" s="38">
        <v>4524.6524068426324</v>
      </c>
      <c r="AB33" s="38">
        <v>22227.325740487449</v>
      </c>
      <c r="AC33" s="38">
        <v>22400.51</v>
      </c>
      <c r="AD33" s="38">
        <v>5086.6656193750005</v>
      </c>
      <c r="AE33" s="38">
        <v>3005.61</v>
      </c>
      <c r="AF33" s="38">
        <v>57244.76376670508</v>
      </c>
      <c r="AG33" s="146">
        <v>40510</v>
      </c>
      <c r="AH33" s="38">
        <v>62746.592000000004</v>
      </c>
      <c r="AI33" s="38">
        <v>0</v>
      </c>
      <c r="AJ33" s="38">
        <v>4000</v>
      </c>
      <c r="AK33" s="38">
        <v>4000</v>
      </c>
      <c r="AL33" s="38">
        <v>40510</v>
      </c>
      <c r="AM33" s="38">
        <v>58746.592000000004</v>
      </c>
      <c r="AN33" s="38">
        <v>18236.592000000004</v>
      </c>
      <c r="AO33" s="38">
        <v>80783.041255999997</v>
      </c>
      <c r="AP33" s="38">
        <v>58546.449255999993</v>
      </c>
      <c r="AQ33" s="38">
        <v>22236.592000000004</v>
      </c>
      <c r="AR33" s="38">
        <v>-357219</v>
      </c>
      <c r="AS33" s="38">
        <v>42000</v>
      </c>
    </row>
    <row r="34" spans="2:45" s="1" customFormat="1" ht="14.25" x14ac:dyDescent="0.2">
      <c r="B34" s="33" t="s">
        <v>1808</v>
      </c>
      <c r="C34" s="34" t="s">
        <v>405</v>
      </c>
      <c r="D34" s="33" t="s">
        <v>406</v>
      </c>
      <c r="E34" s="33" t="s">
        <v>13</v>
      </c>
      <c r="F34" s="33" t="s">
        <v>11</v>
      </c>
      <c r="G34" s="33" t="s">
        <v>16</v>
      </c>
      <c r="H34" s="33" t="s">
        <v>59</v>
      </c>
      <c r="I34" s="33" t="s">
        <v>10</v>
      </c>
      <c r="J34" s="33" t="s">
        <v>12</v>
      </c>
      <c r="K34" s="33" t="s">
        <v>407</v>
      </c>
      <c r="L34" s="37">
        <v>1311</v>
      </c>
      <c r="M34" s="162">
        <v>238956.08262500001</v>
      </c>
      <c r="N34" s="38">
        <v>-94309</v>
      </c>
      <c r="O34" s="38">
        <v>76649.136886218344</v>
      </c>
      <c r="P34" s="31">
        <v>-15225.217374999978</v>
      </c>
      <c r="Q34" s="39">
        <v>21798.253992000002</v>
      </c>
      <c r="R34" s="40">
        <v>15225.217374999978</v>
      </c>
      <c r="S34" s="40">
        <v>7250.4305588599273</v>
      </c>
      <c r="T34" s="40">
        <v>50132.822758658862</v>
      </c>
      <c r="U34" s="41">
        <v>72608.862233931635</v>
      </c>
      <c r="V34" s="42">
        <v>94407.116225931633</v>
      </c>
      <c r="W34" s="38">
        <v>94407.116225931633</v>
      </c>
      <c r="X34" s="38">
        <v>74789.566931078269</v>
      </c>
      <c r="Y34" s="37">
        <v>19617.549294853365</v>
      </c>
      <c r="Z34" s="155">
        <v>49004.956558595688</v>
      </c>
      <c r="AA34" s="38">
        <v>16668.542142894916</v>
      </c>
      <c r="AB34" s="38">
        <v>14149.485860877465</v>
      </c>
      <c r="AC34" s="38">
        <v>5495.34</v>
      </c>
      <c r="AD34" s="38">
        <v>2612</v>
      </c>
      <c r="AE34" s="38">
        <v>5660.05</v>
      </c>
      <c r="AF34" s="38">
        <v>93590.374562368073</v>
      </c>
      <c r="AG34" s="146">
        <v>25382</v>
      </c>
      <c r="AH34" s="38">
        <v>27139.7</v>
      </c>
      <c r="AI34" s="38">
        <v>0</v>
      </c>
      <c r="AJ34" s="38">
        <v>1757.7</v>
      </c>
      <c r="AK34" s="38">
        <v>1757.7</v>
      </c>
      <c r="AL34" s="38">
        <v>25382</v>
      </c>
      <c r="AM34" s="38">
        <v>25382</v>
      </c>
      <c r="AN34" s="38">
        <v>0</v>
      </c>
      <c r="AO34" s="38">
        <v>-15225.217374999978</v>
      </c>
      <c r="AP34" s="38">
        <v>-16982.917374999979</v>
      </c>
      <c r="AQ34" s="38">
        <v>1757.7000000000007</v>
      </c>
      <c r="AR34" s="38">
        <v>-94309</v>
      </c>
      <c r="AS34" s="38">
        <v>0</v>
      </c>
    </row>
    <row r="35" spans="2:45" s="1" customFormat="1" ht="14.25" x14ac:dyDescent="0.2">
      <c r="B35" s="33" t="s">
        <v>1808</v>
      </c>
      <c r="C35" s="34" t="s">
        <v>1208</v>
      </c>
      <c r="D35" s="33" t="s">
        <v>1209</v>
      </c>
      <c r="E35" s="33" t="s">
        <v>13</v>
      </c>
      <c r="F35" s="33" t="s">
        <v>11</v>
      </c>
      <c r="G35" s="33" t="s">
        <v>16</v>
      </c>
      <c r="H35" s="33" t="s">
        <v>59</v>
      </c>
      <c r="I35" s="33" t="s">
        <v>10</v>
      </c>
      <c r="J35" s="33" t="s">
        <v>18</v>
      </c>
      <c r="K35" s="33" t="s">
        <v>1210</v>
      </c>
      <c r="L35" s="37">
        <v>5172</v>
      </c>
      <c r="M35" s="162">
        <v>334681.86006199999</v>
      </c>
      <c r="N35" s="38">
        <v>-134105</v>
      </c>
      <c r="O35" s="38">
        <v>36928.094699500551</v>
      </c>
      <c r="P35" s="31">
        <v>116644.16006199998</v>
      </c>
      <c r="Q35" s="39">
        <v>25176.227428999999</v>
      </c>
      <c r="R35" s="40">
        <v>0</v>
      </c>
      <c r="S35" s="40">
        <v>8973.669749717732</v>
      </c>
      <c r="T35" s="40">
        <v>1370.330250282268</v>
      </c>
      <c r="U35" s="41">
        <v>10344.05578005343</v>
      </c>
      <c r="V35" s="42">
        <v>35520.283209053428</v>
      </c>
      <c r="W35" s="38">
        <v>152164.4432710534</v>
      </c>
      <c r="X35" s="38">
        <v>16825.630780717736</v>
      </c>
      <c r="Y35" s="37">
        <v>135338.81249033567</v>
      </c>
      <c r="Z35" s="155">
        <v>0</v>
      </c>
      <c r="AA35" s="38">
        <v>12632.344186177452</v>
      </c>
      <c r="AB35" s="38">
        <v>49954.531565619196</v>
      </c>
      <c r="AC35" s="38">
        <v>21679.54</v>
      </c>
      <c r="AD35" s="38">
        <v>1391.5</v>
      </c>
      <c r="AE35" s="38">
        <v>11062.83</v>
      </c>
      <c r="AF35" s="38">
        <v>96720.745751796654</v>
      </c>
      <c r="AG35" s="146">
        <v>139836</v>
      </c>
      <c r="AH35" s="38">
        <v>162746.29999999999</v>
      </c>
      <c r="AI35" s="38">
        <v>0</v>
      </c>
      <c r="AJ35" s="38">
        <v>22910.300000000003</v>
      </c>
      <c r="AK35" s="38">
        <v>22910.300000000003</v>
      </c>
      <c r="AL35" s="38">
        <v>139836</v>
      </c>
      <c r="AM35" s="38">
        <v>139836</v>
      </c>
      <c r="AN35" s="38">
        <v>0</v>
      </c>
      <c r="AO35" s="38">
        <v>116644.16006199998</v>
      </c>
      <c r="AP35" s="38">
        <v>93733.860061999978</v>
      </c>
      <c r="AQ35" s="38">
        <v>22910.299999999988</v>
      </c>
      <c r="AR35" s="38">
        <v>-134105</v>
      </c>
      <c r="AS35" s="38">
        <v>0</v>
      </c>
    </row>
    <row r="36" spans="2:45" s="1" customFormat="1" ht="14.25" x14ac:dyDescent="0.2">
      <c r="B36" s="33" t="s">
        <v>1808</v>
      </c>
      <c r="C36" s="34" t="s">
        <v>1672</v>
      </c>
      <c r="D36" s="33" t="s">
        <v>1673</v>
      </c>
      <c r="E36" s="33" t="s">
        <v>13</v>
      </c>
      <c r="F36" s="33" t="s">
        <v>11</v>
      </c>
      <c r="G36" s="33" t="s">
        <v>16</v>
      </c>
      <c r="H36" s="33" t="s">
        <v>59</v>
      </c>
      <c r="I36" s="33" t="s">
        <v>10</v>
      </c>
      <c r="J36" s="33" t="s">
        <v>22</v>
      </c>
      <c r="K36" s="33" t="s">
        <v>1674</v>
      </c>
      <c r="L36" s="37">
        <v>559</v>
      </c>
      <c r="M36" s="162">
        <v>53576.974672000004</v>
      </c>
      <c r="N36" s="38">
        <v>-36874</v>
      </c>
      <c r="O36" s="38">
        <v>35178.039295767507</v>
      </c>
      <c r="P36" s="31">
        <v>26400.974672000004</v>
      </c>
      <c r="Q36" s="39">
        <v>3442.5882059999999</v>
      </c>
      <c r="R36" s="40">
        <v>0</v>
      </c>
      <c r="S36" s="40">
        <v>1148.3180788575839</v>
      </c>
      <c r="T36" s="40">
        <v>5176.5899716934273</v>
      </c>
      <c r="U36" s="41">
        <v>6324.9421576381155</v>
      </c>
      <c r="V36" s="42">
        <v>9767.5303636381159</v>
      </c>
      <c r="W36" s="38">
        <v>36168.505035638118</v>
      </c>
      <c r="X36" s="38">
        <v>8492.3511346250853</v>
      </c>
      <c r="Y36" s="37">
        <v>27676.153901013033</v>
      </c>
      <c r="Z36" s="155">
        <v>0</v>
      </c>
      <c r="AA36" s="38">
        <v>4701.6432184736923</v>
      </c>
      <c r="AB36" s="38">
        <v>4113.1694213225437</v>
      </c>
      <c r="AC36" s="38">
        <v>2343.17</v>
      </c>
      <c r="AD36" s="38">
        <v>447.90000000000009</v>
      </c>
      <c r="AE36" s="38">
        <v>2000.99</v>
      </c>
      <c r="AF36" s="38">
        <v>13606.872639796236</v>
      </c>
      <c r="AG36" s="146">
        <v>8802</v>
      </c>
      <c r="AH36" s="38">
        <v>10177</v>
      </c>
      <c r="AI36" s="38">
        <v>0</v>
      </c>
      <c r="AJ36" s="38">
        <v>1375</v>
      </c>
      <c r="AK36" s="38">
        <v>1375</v>
      </c>
      <c r="AL36" s="38">
        <v>8802</v>
      </c>
      <c r="AM36" s="38">
        <v>8802</v>
      </c>
      <c r="AN36" s="38">
        <v>0</v>
      </c>
      <c r="AO36" s="38">
        <v>26400.974672000004</v>
      </c>
      <c r="AP36" s="38">
        <v>25025.974672000004</v>
      </c>
      <c r="AQ36" s="38">
        <v>1375</v>
      </c>
      <c r="AR36" s="38">
        <v>-36874</v>
      </c>
      <c r="AS36" s="38">
        <v>0</v>
      </c>
    </row>
    <row r="37" spans="2:45" s="1" customFormat="1" ht="14.25" x14ac:dyDescent="0.2">
      <c r="B37" s="33" t="s">
        <v>1808</v>
      </c>
      <c r="C37" s="34" t="s">
        <v>240</v>
      </c>
      <c r="D37" s="33" t="s">
        <v>241</v>
      </c>
      <c r="E37" s="33" t="s">
        <v>13</v>
      </c>
      <c r="F37" s="33" t="s">
        <v>11</v>
      </c>
      <c r="G37" s="33" t="s">
        <v>16</v>
      </c>
      <c r="H37" s="33" t="s">
        <v>59</v>
      </c>
      <c r="I37" s="33" t="s">
        <v>10</v>
      </c>
      <c r="J37" s="33" t="s">
        <v>12</v>
      </c>
      <c r="K37" s="33" t="s">
        <v>242</v>
      </c>
      <c r="L37" s="37">
        <v>1295</v>
      </c>
      <c r="M37" s="162">
        <v>62802.539835000003</v>
      </c>
      <c r="N37" s="38">
        <v>-19618</v>
      </c>
      <c r="O37" s="38">
        <v>9870.4978379230197</v>
      </c>
      <c r="P37" s="31">
        <v>51977.389835000002</v>
      </c>
      <c r="Q37" s="39">
        <v>3631.0898969999998</v>
      </c>
      <c r="R37" s="40">
        <v>0</v>
      </c>
      <c r="S37" s="40">
        <v>2467.0750765723765</v>
      </c>
      <c r="T37" s="40">
        <v>122.92492342762353</v>
      </c>
      <c r="U37" s="41">
        <v>2590.0139665833703</v>
      </c>
      <c r="V37" s="42">
        <v>6221.1038635833702</v>
      </c>
      <c r="W37" s="38">
        <v>58198.49369858337</v>
      </c>
      <c r="X37" s="38">
        <v>4625.7657685723752</v>
      </c>
      <c r="Y37" s="37">
        <v>53572.727930010995</v>
      </c>
      <c r="Z37" s="155">
        <v>0</v>
      </c>
      <c r="AA37" s="38">
        <v>2053.3287744587478</v>
      </c>
      <c r="AB37" s="38">
        <v>8313.351877964782</v>
      </c>
      <c r="AC37" s="38">
        <v>5428.27</v>
      </c>
      <c r="AD37" s="38">
        <v>120</v>
      </c>
      <c r="AE37" s="38">
        <v>0</v>
      </c>
      <c r="AF37" s="38">
        <v>15914.950652423529</v>
      </c>
      <c r="AG37" s="146">
        <v>7856</v>
      </c>
      <c r="AH37" s="38">
        <v>16603.849999999999</v>
      </c>
      <c r="AI37" s="38">
        <v>0</v>
      </c>
      <c r="AJ37" s="38">
        <v>2112.8000000000002</v>
      </c>
      <c r="AK37" s="38">
        <v>2112.8000000000002</v>
      </c>
      <c r="AL37" s="38">
        <v>7856</v>
      </c>
      <c r="AM37" s="38">
        <v>14491.05</v>
      </c>
      <c r="AN37" s="38">
        <v>6635.0499999999993</v>
      </c>
      <c r="AO37" s="38">
        <v>51977.389835000002</v>
      </c>
      <c r="AP37" s="38">
        <v>43229.539835000003</v>
      </c>
      <c r="AQ37" s="38">
        <v>8747.8499999999985</v>
      </c>
      <c r="AR37" s="38">
        <v>-19618</v>
      </c>
      <c r="AS37" s="38">
        <v>0</v>
      </c>
    </row>
    <row r="38" spans="2:45" s="1" customFormat="1" ht="14.25" x14ac:dyDescent="0.2">
      <c r="B38" s="33" t="s">
        <v>1808</v>
      </c>
      <c r="C38" s="34" t="s">
        <v>112</v>
      </c>
      <c r="D38" s="33" t="s">
        <v>113</v>
      </c>
      <c r="E38" s="33" t="s">
        <v>13</v>
      </c>
      <c r="F38" s="33" t="s">
        <v>11</v>
      </c>
      <c r="G38" s="33" t="s">
        <v>16</v>
      </c>
      <c r="H38" s="33" t="s">
        <v>59</v>
      </c>
      <c r="I38" s="33" t="s">
        <v>10</v>
      </c>
      <c r="J38" s="33" t="s">
        <v>22</v>
      </c>
      <c r="K38" s="33" t="s">
        <v>114</v>
      </c>
      <c r="L38" s="37">
        <v>264</v>
      </c>
      <c r="M38" s="162">
        <v>21978.137460999998</v>
      </c>
      <c r="N38" s="38">
        <v>-1844</v>
      </c>
      <c r="O38" s="38">
        <v>1727</v>
      </c>
      <c r="P38" s="31">
        <v>17411.321461</v>
      </c>
      <c r="Q38" s="39">
        <v>565.73254599999996</v>
      </c>
      <c r="R38" s="40">
        <v>0</v>
      </c>
      <c r="S38" s="40">
        <v>129.86306400004986</v>
      </c>
      <c r="T38" s="40">
        <v>398.13693599995014</v>
      </c>
      <c r="U38" s="41">
        <v>528.00284724170638</v>
      </c>
      <c r="V38" s="42">
        <v>1093.7353932417063</v>
      </c>
      <c r="W38" s="38">
        <v>18505.056854241706</v>
      </c>
      <c r="X38" s="38">
        <v>243.49324500004877</v>
      </c>
      <c r="Y38" s="37">
        <v>18261.563609241657</v>
      </c>
      <c r="Z38" s="155">
        <v>0</v>
      </c>
      <c r="AA38" s="38">
        <v>1123.4310863457877</v>
      </c>
      <c r="AB38" s="38">
        <v>1944.8033099645529</v>
      </c>
      <c r="AC38" s="38">
        <v>1235.4499999999998</v>
      </c>
      <c r="AD38" s="38">
        <v>0</v>
      </c>
      <c r="AE38" s="38">
        <v>0</v>
      </c>
      <c r="AF38" s="38">
        <v>4303.6843963103402</v>
      </c>
      <c r="AG38" s="146">
        <v>0</v>
      </c>
      <c r="AH38" s="38">
        <v>2699.1839999999997</v>
      </c>
      <c r="AI38" s="38">
        <v>0</v>
      </c>
      <c r="AJ38" s="38">
        <v>117</v>
      </c>
      <c r="AK38" s="38">
        <v>117</v>
      </c>
      <c r="AL38" s="38">
        <v>0</v>
      </c>
      <c r="AM38" s="38">
        <v>2582.1839999999997</v>
      </c>
      <c r="AN38" s="38">
        <v>2582.1839999999997</v>
      </c>
      <c r="AO38" s="38">
        <v>17411.321461</v>
      </c>
      <c r="AP38" s="38">
        <v>14712.137461</v>
      </c>
      <c r="AQ38" s="38">
        <v>2699.1840000000011</v>
      </c>
      <c r="AR38" s="38">
        <v>-1844</v>
      </c>
      <c r="AS38" s="38">
        <v>0</v>
      </c>
    </row>
    <row r="39" spans="2:45" s="1" customFormat="1" ht="14.25" x14ac:dyDescent="0.2">
      <c r="B39" s="33" t="s">
        <v>1808</v>
      </c>
      <c r="C39" s="34" t="s">
        <v>1397</v>
      </c>
      <c r="D39" s="33" t="s">
        <v>1398</v>
      </c>
      <c r="E39" s="33" t="s">
        <v>13</v>
      </c>
      <c r="F39" s="33" t="s">
        <v>11</v>
      </c>
      <c r="G39" s="33" t="s">
        <v>16</v>
      </c>
      <c r="H39" s="33" t="s">
        <v>59</v>
      </c>
      <c r="I39" s="33" t="s">
        <v>10</v>
      </c>
      <c r="J39" s="33" t="s">
        <v>12</v>
      </c>
      <c r="K39" s="33" t="s">
        <v>1399</v>
      </c>
      <c r="L39" s="37">
        <v>4393</v>
      </c>
      <c r="M39" s="162">
        <v>109102.91983500001</v>
      </c>
      <c r="N39" s="38">
        <v>-176160</v>
      </c>
      <c r="O39" s="38">
        <v>97256.239231129381</v>
      </c>
      <c r="P39" s="31">
        <v>-100798.08016499999</v>
      </c>
      <c r="Q39" s="39">
        <v>16858.463029999999</v>
      </c>
      <c r="R39" s="40">
        <v>100798.08016499999</v>
      </c>
      <c r="S39" s="40">
        <v>9603.1122697179726</v>
      </c>
      <c r="T39" s="40">
        <v>69008.752758728107</v>
      </c>
      <c r="U39" s="41">
        <v>179410.91266215537</v>
      </c>
      <c r="V39" s="42">
        <v>196269.37569215539</v>
      </c>
      <c r="W39" s="38">
        <v>196269.37569215539</v>
      </c>
      <c r="X39" s="38">
        <v>106806.33494284737</v>
      </c>
      <c r="Y39" s="37">
        <v>89463.040749308013</v>
      </c>
      <c r="Z39" s="155">
        <v>2043.3558081917611</v>
      </c>
      <c r="AA39" s="38">
        <v>11598.142403191683</v>
      </c>
      <c r="AB39" s="38">
        <v>21890.142283678841</v>
      </c>
      <c r="AC39" s="38">
        <v>18414.2</v>
      </c>
      <c r="AD39" s="38">
        <v>2550.5</v>
      </c>
      <c r="AE39" s="38">
        <v>341.61</v>
      </c>
      <c r="AF39" s="38">
        <v>56837.95049506228</v>
      </c>
      <c r="AG39" s="146">
        <v>116710</v>
      </c>
      <c r="AH39" s="38">
        <v>116710</v>
      </c>
      <c r="AI39" s="38">
        <v>30876</v>
      </c>
      <c r="AJ39" s="38">
        <v>30876</v>
      </c>
      <c r="AK39" s="38">
        <v>0</v>
      </c>
      <c r="AL39" s="38">
        <v>85834</v>
      </c>
      <c r="AM39" s="38">
        <v>85834</v>
      </c>
      <c r="AN39" s="38">
        <v>0</v>
      </c>
      <c r="AO39" s="38">
        <v>-100798.08016499999</v>
      </c>
      <c r="AP39" s="38">
        <v>-100798.08016499999</v>
      </c>
      <c r="AQ39" s="38">
        <v>0</v>
      </c>
      <c r="AR39" s="38">
        <v>-176160</v>
      </c>
      <c r="AS39" s="38">
        <v>0</v>
      </c>
    </row>
    <row r="40" spans="2:45" s="1" customFormat="1" ht="14.25" x14ac:dyDescent="0.2">
      <c r="B40" s="33" t="s">
        <v>1808</v>
      </c>
      <c r="C40" s="34" t="s">
        <v>1271</v>
      </c>
      <c r="D40" s="33" t="s">
        <v>1272</v>
      </c>
      <c r="E40" s="33" t="s">
        <v>13</v>
      </c>
      <c r="F40" s="33" t="s">
        <v>11</v>
      </c>
      <c r="G40" s="33" t="s">
        <v>16</v>
      </c>
      <c r="H40" s="33" t="s">
        <v>59</v>
      </c>
      <c r="I40" s="33" t="s">
        <v>10</v>
      </c>
      <c r="J40" s="33" t="s">
        <v>22</v>
      </c>
      <c r="K40" s="33" t="s">
        <v>1273</v>
      </c>
      <c r="L40" s="37">
        <v>355</v>
      </c>
      <c r="M40" s="162">
        <v>32826.436939000007</v>
      </c>
      <c r="N40" s="38">
        <v>-26493</v>
      </c>
      <c r="O40" s="38">
        <v>16785.903185701394</v>
      </c>
      <c r="P40" s="31">
        <v>10120.691939000006</v>
      </c>
      <c r="Q40" s="39">
        <v>998.54865600000005</v>
      </c>
      <c r="R40" s="40">
        <v>0</v>
      </c>
      <c r="S40" s="40">
        <v>362.38738742871055</v>
      </c>
      <c r="T40" s="40">
        <v>4906.6209985712776</v>
      </c>
      <c r="U40" s="41">
        <v>5269.0367991447383</v>
      </c>
      <c r="V40" s="42">
        <v>6267.5854551447383</v>
      </c>
      <c r="W40" s="38">
        <v>16388.277394144745</v>
      </c>
      <c r="X40" s="38">
        <v>6663.2279061301033</v>
      </c>
      <c r="Y40" s="37">
        <v>9725.0494880146416</v>
      </c>
      <c r="Z40" s="155">
        <v>0</v>
      </c>
      <c r="AA40" s="38">
        <v>866.45934071759143</v>
      </c>
      <c r="AB40" s="38">
        <v>3043.7242382255458</v>
      </c>
      <c r="AC40" s="38">
        <v>1692.28</v>
      </c>
      <c r="AD40" s="38">
        <v>0</v>
      </c>
      <c r="AE40" s="38">
        <v>72.67</v>
      </c>
      <c r="AF40" s="38">
        <v>5675.1335789431369</v>
      </c>
      <c r="AG40" s="146">
        <v>450</v>
      </c>
      <c r="AH40" s="38">
        <v>4972.2549999999992</v>
      </c>
      <c r="AI40" s="38">
        <v>0</v>
      </c>
      <c r="AJ40" s="38">
        <v>1500</v>
      </c>
      <c r="AK40" s="38">
        <v>1500</v>
      </c>
      <c r="AL40" s="38">
        <v>450</v>
      </c>
      <c r="AM40" s="38">
        <v>3472.2549999999997</v>
      </c>
      <c r="AN40" s="38">
        <v>3022.2549999999997</v>
      </c>
      <c r="AO40" s="38">
        <v>10120.691939000006</v>
      </c>
      <c r="AP40" s="38">
        <v>5598.4369390000065</v>
      </c>
      <c r="AQ40" s="38">
        <v>4522.2549999999992</v>
      </c>
      <c r="AR40" s="38">
        <v>-26493</v>
      </c>
      <c r="AS40" s="38">
        <v>0</v>
      </c>
    </row>
    <row r="41" spans="2:45" s="1" customFormat="1" ht="14.25" x14ac:dyDescent="0.2">
      <c r="B41" s="33" t="s">
        <v>1808</v>
      </c>
      <c r="C41" s="34" t="s">
        <v>1046</v>
      </c>
      <c r="D41" s="33" t="s">
        <v>1047</v>
      </c>
      <c r="E41" s="33" t="s">
        <v>13</v>
      </c>
      <c r="F41" s="33" t="s">
        <v>11</v>
      </c>
      <c r="G41" s="33" t="s">
        <v>16</v>
      </c>
      <c r="H41" s="33" t="s">
        <v>59</v>
      </c>
      <c r="I41" s="33" t="s">
        <v>10</v>
      </c>
      <c r="J41" s="33" t="s">
        <v>12</v>
      </c>
      <c r="K41" s="33" t="s">
        <v>1048</v>
      </c>
      <c r="L41" s="37">
        <v>3706</v>
      </c>
      <c r="M41" s="162">
        <v>312070.45024499996</v>
      </c>
      <c r="N41" s="38">
        <v>-107423</v>
      </c>
      <c r="O41" s="38">
        <v>59096.327260630271</v>
      </c>
      <c r="P41" s="31">
        <v>178458.29024499995</v>
      </c>
      <c r="Q41" s="39">
        <v>17639.811239999999</v>
      </c>
      <c r="R41" s="40">
        <v>0</v>
      </c>
      <c r="S41" s="40">
        <v>8359.6540925746394</v>
      </c>
      <c r="T41" s="40">
        <v>-51.213449894594305</v>
      </c>
      <c r="U41" s="41">
        <v>8308.4854459730632</v>
      </c>
      <c r="V41" s="42">
        <v>25948.296685973062</v>
      </c>
      <c r="W41" s="38">
        <v>204406.58693097302</v>
      </c>
      <c r="X41" s="38">
        <v>15674.351423574641</v>
      </c>
      <c r="Y41" s="37">
        <v>188732.23550739838</v>
      </c>
      <c r="Z41" s="155">
        <v>1004.4960093701296</v>
      </c>
      <c r="AA41" s="38">
        <v>11433.503258971989</v>
      </c>
      <c r="AB41" s="38">
        <v>39997.783748117472</v>
      </c>
      <c r="AC41" s="38">
        <v>15534.49</v>
      </c>
      <c r="AD41" s="38">
        <v>3022.2931877115998</v>
      </c>
      <c r="AE41" s="38">
        <v>7485.58</v>
      </c>
      <c r="AF41" s="38">
        <v>78478.146204171208</v>
      </c>
      <c r="AG41" s="146">
        <v>10448</v>
      </c>
      <c r="AH41" s="38">
        <v>42979.839999999997</v>
      </c>
      <c r="AI41" s="38">
        <v>0</v>
      </c>
      <c r="AJ41" s="38">
        <v>1509.7</v>
      </c>
      <c r="AK41" s="38">
        <v>1509.7</v>
      </c>
      <c r="AL41" s="38">
        <v>10448</v>
      </c>
      <c r="AM41" s="38">
        <v>41470.14</v>
      </c>
      <c r="AN41" s="38">
        <v>31022.14</v>
      </c>
      <c r="AO41" s="38">
        <v>178458.29024499995</v>
      </c>
      <c r="AP41" s="38">
        <v>145926.45024499996</v>
      </c>
      <c r="AQ41" s="38">
        <v>32531.839999999997</v>
      </c>
      <c r="AR41" s="38">
        <v>-107423</v>
      </c>
      <c r="AS41" s="38">
        <v>0</v>
      </c>
    </row>
    <row r="42" spans="2:45" s="1" customFormat="1" ht="14.25" x14ac:dyDescent="0.2">
      <c r="B42" s="33" t="s">
        <v>1808</v>
      </c>
      <c r="C42" s="34" t="s">
        <v>446</v>
      </c>
      <c r="D42" s="33" t="s">
        <v>447</v>
      </c>
      <c r="E42" s="33" t="s">
        <v>13</v>
      </c>
      <c r="F42" s="33" t="s">
        <v>11</v>
      </c>
      <c r="G42" s="33" t="s">
        <v>16</v>
      </c>
      <c r="H42" s="33" t="s">
        <v>59</v>
      </c>
      <c r="I42" s="33" t="s">
        <v>10</v>
      </c>
      <c r="J42" s="33" t="s">
        <v>18</v>
      </c>
      <c r="K42" s="33" t="s">
        <v>448</v>
      </c>
      <c r="L42" s="37">
        <v>8074</v>
      </c>
      <c r="M42" s="162">
        <v>285733.45378900005</v>
      </c>
      <c r="N42" s="38">
        <v>-231146</v>
      </c>
      <c r="O42" s="38">
        <v>64854.552909815749</v>
      </c>
      <c r="P42" s="31">
        <v>242868.45378900005</v>
      </c>
      <c r="Q42" s="39">
        <v>14763.069546000001</v>
      </c>
      <c r="R42" s="40">
        <v>0</v>
      </c>
      <c r="S42" s="40">
        <v>16308.369539434832</v>
      </c>
      <c r="T42" s="40">
        <v>-8.6667460593671422</v>
      </c>
      <c r="U42" s="41">
        <v>16299.790689575457</v>
      </c>
      <c r="V42" s="42">
        <v>31062.860235575456</v>
      </c>
      <c r="W42" s="38">
        <v>273931.31402457552</v>
      </c>
      <c r="X42" s="38">
        <v>30578.192886434874</v>
      </c>
      <c r="Y42" s="37">
        <v>243353.12113814065</v>
      </c>
      <c r="Z42" s="155">
        <v>0</v>
      </c>
      <c r="AA42" s="38">
        <v>12563.139593943364</v>
      </c>
      <c r="AB42" s="38">
        <v>58851.765381009071</v>
      </c>
      <c r="AC42" s="38">
        <v>33843.89</v>
      </c>
      <c r="AD42" s="38">
        <v>2248.45169777306</v>
      </c>
      <c r="AE42" s="38">
        <v>8045.01</v>
      </c>
      <c r="AF42" s="38">
        <v>115552.25667272547</v>
      </c>
      <c r="AG42" s="146">
        <v>305464</v>
      </c>
      <c r="AH42" s="38">
        <v>305464</v>
      </c>
      <c r="AI42" s="38">
        <v>34000</v>
      </c>
      <c r="AJ42" s="38">
        <v>34000</v>
      </c>
      <c r="AK42" s="38">
        <v>0</v>
      </c>
      <c r="AL42" s="38">
        <v>271464</v>
      </c>
      <c r="AM42" s="38">
        <v>271464</v>
      </c>
      <c r="AN42" s="38">
        <v>0</v>
      </c>
      <c r="AO42" s="38">
        <v>242868.45378900005</v>
      </c>
      <c r="AP42" s="38">
        <v>242868.45378900005</v>
      </c>
      <c r="AQ42" s="38">
        <v>0</v>
      </c>
      <c r="AR42" s="38">
        <v>-231146</v>
      </c>
      <c r="AS42" s="38">
        <v>0</v>
      </c>
    </row>
    <row r="43" spans="2:45" s="1" customFormat="1" ht="14.25" x14ac:dyDescent="0.2">
      <c r="B43" s="33" t="s">
        <v>1808</v>
      </c>
      <c r="C43" s="34" t="s">
        <v>1511</v>
      </c>
      <c r="D43" s="33" t="s">
        <v>1512</v>
      </c>
      <c r="E43" s="33" t="s">
        <v>13</v>
      </c>
      <c r="F43" s="33" t="s">
        <v>11</v>
      </c>
      <c r="G43" s="33" t="s">
        <v>16</v>
      </c>
      <c r="H43" s="33" t="s">
        <v>59</v>
      </c>
      <c r="I43" s="33" t="s">
        <v>10</v>
      </c>
      <c r="J43" s="33" t="s">
        <v>12</v>
      </c>
      <c r="K43" s="33" t="s">
        <v>1513</v>
      </c>
      <c r="L43" s="37">
        <v>3149</v>
      </c>
      <c r="M43" s="162">
        <v>68229.038868000003</v>
      </c>
      <c r="N43" s="38">
        <v>-68072</v>
      </c>
      <c r="O43" s="38">
        <v>26344.309704817191</v>
      </c>
      <c r="P43" s="31">
        <v>-17940.057245199991</v>
      </c>
      <c r="Q43" s="39">
        <v>6315.659208</v>
      </c>
      <c r="R43" s="40">
        <v>17940.057245199991</v>
      </c>
      <c r="S43" s="40">
        <v>5229.6967017162942</v>
      </c>
      <c r="T43" s="40">
        <v>19713.845005181967</v>
      </c>
      <c r="U43" s="41">
        <v>42883.830202044199</v>
      </c>
      <c r="V43" s="42">
        <v>49199.489410044196</v>
      </c>
      <c r="W43" s="38">
        <v>49199.489410044196</v>
      </c>
      <c r="X43" s="38">
        <v>34410.316426533493</v>
      </c>
      <c r="Y43" s="37">
        <v>14789.172983510703</v>
      </c>
      <c r="Z43" s="155">
        <v>44.47445923560975</v>
      </c>
      <c r="AA43" s="38">
        <v>15492.708158792509</v>
      </c>
      <c r="AB43" s="38">
        <v>17296.82012408513</v>
      </c>
      <c r="AC43" s="38">
        <v>14316.560000000001</v>
      </c>
      <c r="AD43" s="38">
        <v>2521</v>
      </c>
      <c r="AE43" s="38">
        <v>150.28</v>
      </c>
      <c r="AF43" s="38">
        <v>49821.842742113251</v>
      </c>
      <c r="AG43" s="146">
        <v>94702</v>
      </c>
      <c r="AH43" s="38">
        <v>98947.903886800006</v>
      </c>
      <c r="AI43" s="38">
        <v>2577</v>
      </c>
      <c r="AJ43" s="38">
        <v>6822.9038868000007</v>
      </c>
      <c r="AK43" s="38">
        <v>4245.9038868000007</v>
      </c>
      <c r="AL43" s="38">
        <v>92125</v>
      </c>
      <c r="AM43" s="38">
        <v>92125</v>
      </c>
      <c r="AN43" s="38">
        <v>0</v>
      </c>
      <c r="AO43" s="38">
        <v>-17940.057245199991</v>
      </c>
      <c r="AP43" s="38">
        <v>-22185.961131999989</v>
      </c>
      <c r="AQ43" s="38">
        <v>4245.9038868000007</v>
      </c>
      <c r="AR43" s="38">
        <v>-68072</v>
      </c>
      <c r="AS43" s="38">
        <v>0</v>
      </c>
    </row>
    <row r="44" spans="2:45" s="1" customFormat="1" ht="14.25" x14ac:dyDescent="0.2">
      <c r="B44" s="33" t="s">
        <v>1808</v>
      </c>
      <c r="C44" s="34" t="s">
        <v>190</v>
      </c>
      <c r="D44" s="33" t="s">
        <v>191</v>
      </c>
      <c r="E44" s="33" t="s">
        <v>13</v>
      </c>
      <c r="F44" s="33" t="s">
        <v>11</v>
      </c>
      <c r="G44" s="33" t="s">
        <v>16</v>
      </c>
      <c r="H44" s="33" t="s">
        <v>59</v>
      </c>
      <c r="I44" s="33" t="s">
        <v>10</v>
      </c>
      <c r="J44" s="33" t="s">
        <v>22</v>
      </c>
      <c r="K44" s="33" t="s">
        <v>192</v>
      </c>
      <c r="L44" s="37">
        <v>614</v>
      </c>
      <c r="M44" s="162">
        <v>79756.692148999995</v>
      </c>
      <c r="N44" s="38">
        <v>-31190</v>
      </c>
      <c r="O44" s="38">
        <v>2249.55145699081</v>
      </c>
      <c r="P44" s="31">
        <v>63422.292148999994</v>
      </c>
      <c r="Q44" s="39">
        <v>4804.9039910000001</v>
      </c>
      <c r="R44" s="40">
        <v>0</v>
      </c>
      <c r="S44" s="40">
        <v>1368.343284571954</v>
      </c>
      <c r="T44" s="40">
        <v>-7.5844802748028997</v>
      </c>
      <c r="U44" s="41">
        <v>1360.766142193401</v>
      </c>
      <c r="V44" s="42">
        <v>6165.6701331934009</v>
      </c>
      <c r="W44" s="38">
        <v>69587.962282193388</v>
      </c>
      <c r="X44" s="38">
        <v>2565.6436585719348</v>
      </c>
      <c r="Y44" s="37">
        <v>67022.318623621453</v>
      </c>
      <c r="Z44" s="155">
        <v>0</v>
      </c>
      <c r="AA44" s="38">
        <v>2533.5694599128724</v>
      </c>
      <c r="AB44" s="38">
        <v>3718.0990967875541</v>
      </c>
      <c r="AC44" s="38">
        <v>2573.71</v>
      </c>
      <c r="AD44" s="38">
        <v>0</v>
      </c>
      <c r="AE44" s="38">
        <v>73.75</v>
      </c>
      <c r="AF44" s="38">
        <v>8899.128556700427</v>
      </c>
      <c r="AG44" s="146">
        <v>14450</v>
      </c>
      <c r="AH44" s="38">
        <v>15212.6</v>
      </c>
      <c r="AI44" s="38">
        <v>0</v>
      </c>
      <c r="AJ44" s="38">
        <v>762.6</v>
      </c>
      <c r="AK44" s="38">
        <v>762.6</v>
      </c>
      <c r="AL44" s="38">
        <v>14450</v>
      </c>
      <c r="AM44" s="38">
        <v>14450</v>
      </c>
      <c r="AN44" s="38">
        <v>0</v>
      </c>
      <c r="AO44" s="38">
        <v>63422.292148999994</v>
      </c>
      <c r="AP44" s="38">
        <v>62659.692148999995</v>
      </c>
      <c r="AQ44" s="38">
        <v>762.59999999999854</v>
      </c>
      <c r="AR44" s="38">
        <v>-33570</v>
      </c>
      <c r="AS44" s="38">
        <v>2380</v>
      </c>
    </row>
    <row r="45" spans="2:45" s="1" customFormat="1" ht="14.25" x14ac:dyDescent="0.2">
      <c r="B45" s="33" t="s">
        <v>1808</v>
      </c>
      <c r="C45" s="34" t="s">
        <v>449</v>
      </c>
      <c r="D45" s="33" t="s">
        <v>450</v>
      </c>
      <c r="E45" s="33" t="s">
        <v>13</v>
      </c>
      <c r="F45" s="33" t="s">
        <v>11</v>
      </c>
      <c r="G45" s="33" t="s">
        <v>16</v>
      </c>
      <c r="H45" s="33" t="s">
        <v>59</v>
      </c>
      <c r="I45" s="33" t="s">
        <v>10</v>
      </c>
      <c r="J45" s="33" t="s">
        <v>12</v>
      </c>
      <c r="K45" s="33" t="s">
        <v>451</v>
      </c>
      <c r="L45" s="37">
        <v>1202</v>
      </c>
      <c r="M45" s="162">
        <v>155477.15244499999</v>
      </c>
      <c r="N45" s="38">
        <v>-15475</v>
      </c>
      <c r="O45" s="38">
        <v>9140.2621618352186</v>
      </c>
      <c r="P45" s="31">
        <v>130244.15244499999</v>
      </c>
      <c r="Q45" s="39">
        <v>3800.6378289999998</v>
      </c>
      <c r="R45" s="40">
        <v>0</v>
      </c>
      <c r="S45" s="40">
        <v>2618.7464742867201</v>
      </c>
      <c r="T45" s="40">
        <v>-11.605403160391688</v>
      </c>
      <c r="U45" s="41">
        <v>2607.1551301429804</v>
      </c>
      <c r="V45" s="42">
        <v>6407.7929591429802</v>
      </c>
      <c r="W45" s="38">
        <v>136651.94540414296</v>
      </c>
      <c r="X45" s="38">
        <v>4910.149639286712</v>
      </c>
      <c r="Y45" s="37">
        <v>131741.79576485624</v>
      </c>
      <c r="Z45" s="155">
        <v>31662.355553818019</v>
      </c>
      <c r="AA45" s="38">
        <v>3598.8993651783339</v>
      </c>
      <c r="AB45" s="38">
        <v>12718.410625858756</v>
      </c>
      <c r="AC45" s="38">
        <v>5038.4399999999996</v>
      </c>
      <c r="AD45" s="38">
        <v>4304</v>
      </c>
      <c r="AE45" s="38">
        <v>1959.04</v>
      </c>
      <c r="AF45" s="38">
        <v>59281.145544855113</v>
      </c>
      <c r="AG45" s="146">
        <v>16400</v>
      </c>
      <c r="AH45" s="38">
        <v>18480</v>
      </c>
      <c r="AI45" s="38">
        <v>0</v>
      </c>
      <c r="AJ45" s="38">
        <v>2080</v>
      </c>
      <c r="AK45" s="38">
        <v>2080</v>
      </c>
      <c r="AL45" s="38">
        <v>16400</v>
      </c>
      <c r="AM45" s="38">
        <v>16400</v>
      </c>
      <c r="AN45" s="38">
        <v>0</v>
      </c>
      <c r="AO45" s="38">
        <v>130244.15244499999</v>
      </c>
      <c r="AP45" s="38">
        <v>128164.15244499999</v>
      </c>
      <c r="AQ45" s="38">
        <v>2080</v>
      </c>
      <c r="AR45" s="38">
        <v>-120475</v>
      </c>
      <c r="AS45" s="38">
        <v>105000</v>
      </c>
    </row>
    <row r="46" spans="2:45" s="1" customFormat="1" ht="14.25" x14ac:dyDescent="0.2">
      <c r="B46" s="33" t="s">
        <v>1808</v>
      </c>
      <c r="C46" s="34" t="s">
        <v>1301</v>
      </c>
      <c r="D46" s="33" t="s">
        <v>1302</v>
      </c>
      <c r="E46" s="33" t="s">
        <v>13</v>
      </c>
      <c r="F46" s="33" t="s">
        <v>11</v>
      </c>
      <c r="G46" s="33" t="s">
        <v>16</v>
      </c>
      <c r="H46" s="33" t="s">
        <v>59</v>
      </c>
      <c r="I46" s="33" t="s">
        <v>10</v>
      </c>
      <c r="J46" s="33" t="s">
        <v>12</v>
      </c>
      <c r="K46" s="33" t="s">
        <v>1303</v>
      </c>
      <c r="L46" s="37">
        <v>1605</v>
      </c>
      <c r="M46" s="162">
        <v>68428.648982999992</v>
      </c>
      <c r="N46" s="38">
        <v>-12985</v>
      </c>
      <c r="O46" s="38">
        <v>753.48981443499645</v>
      </c>
      <c r="P46" s="31">
        <v>53523.098982999989</v>
      </c>
      <c r="Q46" s="39">
        <v>4479.5174470000002</v>
      </c>
      <c r="R46" s="40">
        <v>0</v>
      </c>
      <c r="S46" s="40">
        <v>2766.1322971439199</v>
      </c>
      <c r="T46" s="40">
        <v>443.86770285608009</v>
      </c>
      <c r="U46" s="41">
        <v>3210.0173099353747</v>
      </c>
      <c r="V46" s="42">
        <v>7689.5347569353744</v>
      </c>
      <c r="W46" s="38">
        <v>61212.633739935365</v>
      </c>
      <c r="X46" s="38">
        <v>5186.4980571439228</v>
      </c>
      <c r="Y46" s="37">
        <v>56026.135682791442</v>
      </c>
      <c r="Z46" s="155">
        <v>1053.9930973170478</v>
      </c>
      <c r="AA46" s="38">
        <v>1102.0907505876539</v>
      </c>
      <c r="AB46" s="38">
        <v>6668.1762707953067</v>
      </c>
      <c r="AC46" s="38">
        <v>6727.7</v>
      </c>
      <c r="AD46" s="38">
        <v>1686.0013584999999</v>
      </c>
      <c r="AE46" s="38">
        <v>1040.48</v>
      </c>
      <c r="AF46" s="38">
        <v>18278.441477200009</v>
      </c>
      <c r="AG46" s="146">
        <v>13956</v>
      </c>
      <c r="AH46" s="38">
        <v>18093.45</v>
      </c>
      <c r="AI46" s="38">
        <v>22</v>
      </c>
      <c r="AJ46" s="38">
        <v>133.5</v>
      </c>
      <c r="AK46" s="38">
        <v>111.5</v>
      </c>
      <c r="AL46" s="38">
        <v>13934</v>
      </c>
      <c r="AM46" s="38">
        <v>17959.95</v>
      </c>
      <c r="AN46" s="38">
        <v>4025.9500000000007</v>
      </c>
      <c r="AO46" s="38">
        <v>53523.098982999989</v>
      </c>
      <c r="AP46" s="38">
        <v>49385.648982999992</v>
      </c>
      <c r="AQ46" s="38">
        <v>4137.4499999999971</v>
      </c>
      <c r="AR46" s="38">
        <v>-12985</v>
      </c>
      <c r="AS46" s="38">
        <v>0</v>
      </c>
    </row>
    <row r="47" spans="2:45" s="1" customFormat="1" ht="14.25" x14ac:dyDescent="0.2">
      <c r="B47" s="33" t="s">
        <v>1808</v>
      </c>
      <c r="C47" s="34" t="s">
        <v>613</v>
      </c>
      <c r="D47" s="33" t="s">
        <v>614</v>
      </c>
      <c r="E47" s="33" t="s">
        <v>13</v>
      </c>
      <c r="F47" s="33" t="s">
        <v>11</v>
      </c>
      <c r="G47" s="33" t="s">
        <v>16</v>
      </c>
      <c r="H47" s="33" t="s">
        <v>59</v>
      </c>
      <c r="I47" s="33" t="s">
        <v>10</v>
      </c>
      <c r="J47" s="33" t="s">
        <v>22</v>
      </c>
      <c r="K47" s="33" t="s">
        <v>615</v>
      </c>
      <c r="L47" s="37">
        <v>391</v>
      </c>
      <c r="M47" s="162">
        <v>43507.888328999994</v>
      </c>
      <c r="N47" s="38">
        <v>42171</v>
      </c>
      <c r="O47" s="38">
        <v>0</v>
      </c>
      <c r="P47" s="31">
        <v>89503.259328999993</v>
      </c>
      <c r="Q47" s="39">
        <v>1696.980178</v>
      </c>
      <c r="R47" s="40">
        <v>0</v>
      </c>
      <c r="S47" s="40">
        <v>1081.6589062861296</v>
      </c>
      <c r="T47" s="40">
        <v>-16.194270148572059</v>
      </c>
      <c r="U47" s="41">
        <v>1065.4703816590513</v>
      </c>
      <c r="V47" s="42">
        <v>2762.4505596590516</v>
      </c>
      <c r="W47" s="38">
        <v>92265.709888659039</v>
      </c>
      <c r="X47" s="38">
        <v>2028.1104492861341</v>
      </c>
      <c r="Y47" s="37">
        <v>90237.599439372905</v>
      </c>
      <c r="Z47" s="155">
        <v>0</v>
      </c>
      <c r="AA47" s="38">
        <v>541.34681389387981</v>
      </c>
      <c r="AB47" s="38">
        <v>2869.1261315614074</v>
      </c>
      <c r="AC47" s="38">
        <v>1638.96</v>
      </c>
      <c r="AD47" s="38">
        <v>0</v>
      </c>
      <c r="AE47" s="38">
        <v>236.7</v>
      </c>
      <c r="AF47" s="38">
        <v>5286.132945455287</v>
      </c>
      <c r="AG47" s="146">
        <v>637</v>
      </c>
      <c r="AH47" s="38">
        <v>3824.3709999999996</v>
      </c>
      <c r="AI47" s="38">
        <v>0</v>
      </c>
      <c r="AJ47" s="38">
        <v>0</v>
      </c>
      <c r="AK47" s="38">
        <v>0</v>
      </c>
      <c r="AL47" s="38">
        <v>637</v>
      </c>
      <c r="AM47" s="38">
        <v>3824.3709999999996</v>
      </c>
      <c r="AN47" s="38">
        <v>3187.3709999999996</v>
      </c>
      <c r="AO47" s="38">
        <v>89503.259328999993</v>
      </c>
      <c r="AP47" s="38">
        <v>86315.888328999994</v>
      </c>
      <c r="AQ47" s="38">
        <v>3187.3709999999992</v>
      </c>
      <c r="AR47" s="38">
        <v>42171</v>
      </c>
      <c r="AS47" s="38">
        <v>0</v>
      </c>
    </row>
    <row r="48" spans="2:45" s="1" customFormat="1" ht="14.25" x14ac:dyDescent="0.2">
      <c r="B48" s="33" t="s">
        <v>1808</v>
      </c>
      <c r="C48" s="34" t="s">
        <v>1442</v>
      </c>
      <c r="D48" s="33" t="s">
        <v>1443</v>
      </c>
      <c r="E48" s="33" t="s">
        <v>13</v>
      </c>
      <c r="F48" s="33" t="s">
        <v>11</v>
      </c>
      <c r="G48" s="33" t="s">
        <v>16</v>
      </c>
      <c r="H48" s="33" t="s">
        <v>59</v>
      </c>
      <c r="I48" s="33" t="s">
        <v>10</v>
      </c>
      <c r="J48" s="33" t="s">
        <v>12</v>
      </c>
      <c r="K48" s="33" t="s">
        <v>1444</v>
      </c>
      <c r="L48" s="37">
        <v>1597</v>
      </c>
      <c r="M48" s="162">
        <v>74861.187980000002</v>
      </c>
      <c r="N48" s="38">
        <v>-36831</v>
      </c>
      <c r="O48" s="38">
        <v>2886.4564760141388</v>
      </c>
      <c r="P48" s="31">
        <v>72554.306777999998</v>
      </c>
      <c r="Q48" s="39">
        <v>2497.4955770000001</v>
      </c>
      <c r="R48" s="40">
        <v>0</v>
      </c>
      <c r="S48" s="40">
        <v>2152.7807714293981</v>
      </c>
      <c r="T48" s="40">
        <v>1041.2192285706019</v>
      </c>
      <c r="U48" s="41">
        <v>3194.0172236553226</v>
      </c>
      <c r="V48" s="42">
        <v>5691.5128006553223</v>
      </c>
      <c r="W48" s="38">
        <v>78245.819578655326</v>
      </c>
      <c r="X48" s="38">
        <v>4036.463946429416</v>
      </c>
      <c r="Y48" s="37">
        <v>74209.35563222591</v>
      </c>
      <c r="Z48" s="155">
        <v>0</v>
      </c>
      <c r="AA48" s="38">
        <v>946.73362121184857</v>
      </c>
      <c r="AB48" s="38">
        <v>6836.00528449995</v>
      </c>
      <c r="AC48" s="38">
        <v>7817.81</v>
      </c>
      <c r="AD48" s="38">
        <v>621.19301096405491</v>
      </c>
      <c r="AE48" s="38">
        <v>2664.42</v>
      </c>
      <c r="AF48" s="38">
        <v>18886.161916675854</v>
      </c>
      <c r="AG48" s="146">
        <v>30900</v>
      </c>
      <c r="AH48" s="38">
        <v>38386.118798000003</v>
      </c>
      <c r="AI48" s="38">
        <v>0</v>
      </c>
      <c r="AJ48" s="38">
        <v>7486.1187980000004</v>
      </c>
      <c r="AK48" s="38">
        <v>7486.1187980000004</v>
      </c>
      <c r="AL48" s="38">
        <v>30900</v>
      </c>
      <c r="AM48" s="38">
        <v>30900</v>
      </c>
      <c r="AN48" s="38">
        <v>0</v>
      </c>
      <c r="AO48" s="38">
        <v>72554.306777999998</v>
      </c>
      <c r="AP48" s="38">
        <v>65068.187979999995</v>
      </c>
      <c r="AQ48" s="38">
        <v>7486.1187979999959</v>
      </c>
      <c r="AR48" s="38">
        <v>-36831</v>
      </c>
      <c r="AS48" s="38">
        <v>0</v>
      </c>
    </row>
    <row r="49" spans="2:45" s="1" customFormat="1" ht="14.25" x14ac:dyDescent="0.2">
      <c r="B49" s="33" t="s">
        <v>1808</v>
      </c>
      <c r="C49" s="34" t="s">
        <v>923</v>
      </c>
      <c r="D49" s="33" t="s">
        <v>924</v>
      </c>
      <c r="E49" s="33" t="s">
        <v>13</v>
      </c>
      <c r="F49" s="33" t="s">
        <v>11</v>
      </c>
      <c r="G49" s="33" t="s">
        <v>16</v>
      </c>
      <c r="H49" s="33" t="s">
        <v>59</v>
      </c>
      <c r="I49" s="33" t="s">
        <v>10</v>
      </c>
      <c r="J49" s="33" t="s">
        <v>22</v>
      </c>
      <c r="K49" s="33" t="s">
        <v>925</v>
      </c>
      <c r="L49" s="37">
        <v>623</v>
      </c>
      <c r="M49" s="162">
        <v>138699.00279599999</v>
      </c>
      <c r="N49" s="38">
        <v>-125686</v>
      </c>
      <c r="O49" s="38">
        <v>112029.55786406239</v>
      </c>
      <c r="P49" s="31">
        <v>21453.065795999984</v>
      </c>
      <c r="Q49" s="39">
        <v>7802.1689880000004</v>
      </c>
      <c r="R49" s="40">
        <v>0</v>
      </c>
      <c r="S49" s="40">
        <v>746.97959428600109</v>
      </c>
      <c r="T49" s="40">
        <v>69489.470086053931</v>
      </c>
      <c r="U49" s="41">
        <v>70236.828430621841</v>
      </c>
      <c r="V49" s="42">
        <v>78038.997418621846</v>
      </c>
      <c r="W49" s="38">
        <v>99492.063214621827</v>
      </c>
      <c r="X49" s="38">
        <v>84828.516964348411</v>
      </c>
      <c r="Y49" s="37">
        <v>14663.546250273415</v>
      </c>
      <c r="Z49" s="155">
        <v>0</v>
      </c>
      <c r="AA49" s="38">
        <v>1226.1948134167351</v>
      </c>
      <c r="AB49" s="38">
        <v>6302.6690858169832</v>
      </c>
      <c r="AC49" s="38">
        <v>2611.44</v>
      </c>
      <c r="AD49" s="38">
        <v>185</v>
      </c>
      <c r="AE49" s="38">
        <v>50.69</v>
      </c>
      <c r="AF49" s="38">
        <v>10375.993899233719</v>
      </c>
      <c r="AG49" s="146">
        <v>0</v>
      </c>
      <c r="AH49" s="38">
        <v>8440.0629999999983</v>
      </c>
      <c r="AI49" s="38">
        <v>0</v>
      </c>
      <c r="AJ49" s="38">
        <v>2346.5</v>
      </c>
      <c r="AK49" s="38">
        <v>2346.5</v>
      </c>
      <c r="AL49" s="38">
        <v>0</v>
      </c>
      <c r="AM49" s="38">
        <v>6093.5629999999992</v>
      </c>
      <c r="AN49" s="38">
        <v>6093.5629999999992</v>
      </c>
      <c r="AO49" s="38">
        <v>21453.065795999984</v>
      </c>
      <c r="AP49" s="38">
        <v>13013.002795999986</v>
      </c>
      <c r="AQ49" s="38">
        <v>8440.0629999999983</v>
      </c>
      <c r="AR49" s="38">
        <v>-125686</v>
      </c>
      <c r="AS49" s="38">
        <v>0</v>
      </c>
    </row>
    <row r="50" spans="2:45" s="1" customFormat="1" ht="14.25" x14ac:dyDescent="0.2">
      <c r="B50" s="33" t="s">
        <v>1808</v>
      </c>
      <c r="C50" s="34" t="s">
        <v>1115</v>
      </c>
      <c r="D50" s="33" t="s">
        <v>1116</v>
      </c>
      <c r="E50" s="33" t="s">
        <v>13</v>
      </c>
      <c r="F50" s="33" t="s">
        <v>11</v>
      </c>
      <c r="G50" s="33" t="s">
        <v>16</v>
      </c>
      <c r="H50" s="33" t="s">
        <v>59</v>
      </c>
      <c r="I50" s="33" t="s">
        <v>10</v>
      </c>
      <c r="J50" s="33" t="s">
        <v>12</v>
      </c>
      <c r="K50" s="33" t="s">
        <v>1117</v>
      </c>
      <c r="L50" s="37">
        <v>1929</v>
      </c>
      <c r="M50" s="162">
        <v>274860.61212300003</v>
      </c>
      <c r="N50" s="38">
        <v>-189197</v>
      </c>
      <c r="O50" s="38">
        <v>137297.29352848226</v>
      </c>
      <c r="P50" s="31">
        <v>156544.21212300003</v>
      </c>
      <c r="Q50" s="39">
        <v>12650.586584000001</v>
      </c>
      <c r="R50" s="40">
        <v>0</v>
      </c>
      <c r="S50" s="40">
        <v>0</v>
      </c>
      <c r="T50" s="40">
        <v>3858</v>
      </c>
      <c r="U50" s="41">
        <v>3858.0208042774684</v>
      </c>
      <c r="V50" s="42">
        <v>16508.607388277469</v>
      </c>
      <c r="W50" s="38">
        <v>173052.81951127751</v>
      </c>
      <c r="X50" s="38">
        <v>0</v>
      </c>
      <c r="Y50" s="37">
        <v>173052.81951127751</v>
      </c>
      <c r="Z50" s="155">
        <v>47351.859818927122</v>
      </c>
      <c r="AA50" s="38">
        <v>6712.1799104292431</v>
      </c>
      <c r="AB50" s="38">
        <v>21587.122089459226</v>
      </c>
      <c r="AC50" s="38">
        <v>8085.81</v>
      </c>
      <c r="AD50" s="38">
        <v>6772.6949999999997</v>
      </c>
      <c r="AE50" s="38">
        <v>20339.060000000001</v>
      </c>
      <c r="AF50" s="38">
        <v>110848.7268188156</v>
      </c>
      <c r="AG50" s="146">
        <v>97154</v>
      </c>
      <c r="AH50" s="38">
        <v>104201.60000000001</v>
      </c>
      <c r="AI50" s="38">
        <v>0</v>
      </c>
      <c r="AJ50" s="38">
        <v>7047.6</v>
      </c>
      <c r="AK50" s="38">
        <v>7047.6</v>
      </c>
      <c r="AL50" s="38">
        <v>97154</v>
      </c>
      <c r="AM50" s="38">
        <v>97154</v>
      </c>
      <c r="AN50" s="38">
        <v>0</v>
      </c>
      <c r="AO50" s="38">
        <v>156544.21212300003</v>
      </c>
      <c r="AP50" s="38">
        <v>149496.61212300003</v>
      </c>
      <c r="AQ50" s="38">
        <v>7047.6000000000058</v>
      </c>
      <c r="AR50" s="38">
        <v>-189197</v>
      </c>
      <c r="AS50" s="38">
        <v>0</v>
      </c>
    </row>
    <row r="51" spans="2:45" s="1" customFormat="1" ht="14.25" x14ac:dyDescent="0.2">
      <c r="B51" s="33" t="s">
        <v>1808</v>
      </c>
      <c r="C51" s="34" t="s">
        <v>706</v>
      </c>
      <c r="D51" s="33" t="s">
        <v>707</v>
      </c>
      <c r="E51" s="33" t="s">
        <v>13</v>
      </c>
      <c r="F51" s="33" t="s">
        <v>11</v>
      </c>
      <c r="G51" s="33" t="s">
        <v>16</v>
      </c>
      <c r="H51" s="33" t="s">
        <v>59</v>
      </c>
      <c r="I51" s="33" t="s">
        <v>10</v>
      </c>
      <c r="J51" s="33" t="s">
        <v>18</v>
      </c>
      <c r="K51" s="33" t="s">
        <v>708</v>
      </c>
      <c r="L51" s="37">
        <v>6722</v>
      </c>
      <c r="M51" s="162">
        <v>216254.15945799998</v>
      </c>
      <c r="N51" s="38">
        <v>-141832</v>
      </c>
      <c r="O51" s="38">
        <v>76143.981890595271</v>
      </c>
      <c r="P51" s="31">
        <v>67314.959457999968</v>
      </c>
      <c r="Q51" s="39">
        <v>16892.479948</v>
      </c>
      <c r="R51" s="40">
        <v>0</v>
      </c>
      <c r="S51" s="40">
        <v>14422.081025148394</v>
      </c>
      <c r="T51" s="40">
        <v>3668.6051037343841</v>
      </c>
      <c r="U51" s="41">
        <v>18090.783682966197</v>
      </c>
      <c r="V51" s="42">
        <v>34983.263630966198</v>
      </c>
      <c r="W51" s="38">
        <v>102298.22308896616</v>
      </c>
      <c r="X51" s="38">
        <v>31597.265303743698</v>
      </c>
      <c r="Y51" s="37">
        <v>70700.957785222461</v>
      </c>
      <c r="Z51" s="155">
        <v>4302.4676008612068</v>
      </c>
      <c r="AA51" s="38">
        <v>25431.184985090425</v>
      </c>
      <c r="AB51" s="38">
        <v>32942.561547023201</v>
      </c>
      <c r="AC51" s="38">
        <v>28176.69</v>
      </c>
      <c r="AD51" s="38">
        <v>3288.410021875</v>
      </c>
      <c r="AE51" s="38">
        <v>1783.74</v>
      </c>
      <c r="AF51" s="38">
        <v>95925.05415484983</v>
      </c>
      <c r="AG51" s="146">
        <v>152206</v>
      </c>
      <c r="AH51" s="38">
        <v>157647.79999999999</v>
      </c>
      <c r="AI51" s="38">
        <v>0</v>
      </c>
      <c r="AJ51" s="38">
        <v>5441.8</v>
      </c>
      <c r="AK51" s="38">
        <v>5441.8</v>
      </c>
      <c r="AL51" s="38">
        <v>152206</v>
      </c>
      <c r="AM51" s="38">
        <v>152206</v>
      </c>
      <c r="AN51" s="38">
        <v>0</v>
      </c>
      <c r="AO51" s="38">
        <v>67314.959457999968</v>
      </c>
      <c r="AP51" s="38">
        <v>61873.159457999966</v>
      </c>
      <c r="AQ51" s="38">
        <v>5441.8000000000029</v>
      </c>
      <c r="AR51" s="38">
        <v>-141832</v>
      </c>
      <c r="AS51" s="38">
        <v>0</v>
      </c>
    </row>
    <row r="52" spans="2:45" s="1" customFormat="1" ht="14.25" x14ac:dyDescent="0.2">
      <c r="B52" s="33" t="s">
        <v>1808</v>
      </c>
      <c r="C52" s="34" t="s">
        <v>130</v>
      </c>
      <c r="D52" s="33" t="s">
        <v>131</v>
      </c>
      <c r="E52" s="33" t="s">
        <v>13</v>
      </c>
      <c r="F52" s="33" t="s">
        <v>11</v>
      </c>
      <c r="G52" s="33" t="s">
        <v>16</v>
      </c>
      <c r="H52" s="33" t="s">
        <v>59</v>
      </c>
      <c r="I52" s="33" t="s">
        <v>10</v>
      </c>
      <c r="J52" s="33" t="s">
        <v>12</v>
      </c>
      <c r="K52" s="33" t="s">
        <v>132</v>
      </c>
      <c r="L52" s="37">
        <v>2456</v>
      </c>
      <c r="M52" s="162">
        <v>113072.95217399999</v>
      </c>
      <c r="N52" s="38">
        <v>-34994</v>
      </c>
      <c r="O52" s="38">
        <v>3922.6052913809344</v>
      </c>
      <c r="P52" s="31">
        <v>58945.352174</v>
      </c>
      <c r="Q52" s="39">
        <v>4333.0542079999996</v>
      </c>
      <c r="R52" s="40">
        <v>0</v>
      </c>
      <c r="S52" s="40">
        <v>4951.1457451447577</v>
      </c>
      <c r="T52" s="40">
        <v>-2.1155278843471024</v>
      </c>
      <c r="U52" s="41">
        <v>4949.056904921852</v>
      </c>
      <c r="V52" s="42">
        <v>9282.1111129218516</v>
      </c>
      <c r="W52" s="38">
        <v>68227.463286921848</v>
      </c>
      <c r="X52" s="38">
        <v>9283.3982721447464</v>
      </c>
      <c r="Y52" s="37">
        <v>58944.065014777101</v>
      </c>
      <c r="Z52" s="155">
        <v>0</v>
      </c>
      <c r="AA52" s="38">
        <v>9975.9178960660502</v>
      </c>
      <c r="AB52" s="38">
        <v>16294.930806521677</v>
      </c>
      <c r="AC52" s="38">
        <v>10294.85</v>
      </c>
      <c r="AD52" s="38">
        <v>1313.2190988651198</v>
      </c>
      <c r="AE52" s="38">
        <v>4078.24</v>
      </c>
      <c r="AF52" s="38">
        <v>41957.157801452842</v>
      </c>
      <c r="AG52" s="146">
        <v>27610</v>
      </c>
      <c r="AH52" s="38">
        <v>33470.400000000001</v>
      </c>
      <c r="AI52" s="38">
        <v>0</v>
      </c>
      <c r="AJ52" s="38">
        <v>5860.4000000000005</v>
      </c>
      <c r="AK52" s="38">
        <v>5860.4000000000005</v>
      </c>
      <c r="AL52" s="38">
        <v>27610</v>
      </c>
      <c r="AM52" s="38">
        <v>27610</v>
      </c>
      <c r="AN52" s="38">
        <v>0</v>
      </c>
      <c r="AO52" s="38">
        <v>58945.352174</v>
      </c>
      <c r="AP52" s="38">
        <v>53084.952173999998</v>
      </c>
      <c r="AQ52" s="38">
        <v>5860.4000000000015</v>
      </c>
      <c r="AR52" s="38">
        <v>-34994</v>
      </c>
      <c r="AS52" s="38">
        <v>0</v>
      </c>
    </row>
    <row r="53" spans="2:45" s="1" customFormat="1" ht="14.25" x14ac:dyDescent="0.2">
      <c r="B53" s="33" t="s">
        <v>1808</v>
      </c>
      <c r="C53" s="34" t="s">
        <v>163</v>
      </c>
      <c r="D53" s="33" t="s">
        <v>164</v>
      </c>
      <c r="E53" s="33" t="s">
        <v>13</v>
      </c>
      <c r="F53" s="33" t="s">
        <v>11</v>
      </c>
      <c r="G53" s="33" t="s">
        <v>16</v>
      </c>
      <c r="H53" s="33" t="s">
        <v>59</v>
      </c>
      <c r="I53" s="33" t="s">
        <v>10</v>
      </c>
      <c r="J53" s="33" t="s">
        <v>21</v>
      </c>
      <c r="K53" s="33" t="s">
        <v>165</v>
      </c>
      <c r="L53" s="37">
        <v>10222</v>
      </c>
      <c r="M53" s="162">
        <v>334830.35066499998</v>
      </c>
      <c r="N53" s="38">
        <v>-355674</v>
      </c>
      <c r="O53" s="38">
        <v>128493.64349557408</v>
      </c>
      <c r="P53" s="31">
        <v>35314.750665</v>
      </c>
      <c r="Q53" s="39">
        <v>36525.724980999999</v>
      </c>
      <c r="R53" s="40">
        <v>0</v>
      </c>
      <c r="S53" s="40">
        <v>24052.494851437805</v>
      </c>
      <c r="T53" s="40">
        <v>64011.77326279867</v>
      </c>
      <c r="U53" s="41">
        <v>88064.743001086899</v>
      </c>
      <c r="V53" s="42">
        <v>124590.46798208691</v>
      </c>
      <c r="W53" s="38">
        <v>159905.21864708691</v>
      </c>
      <c r="X53" s="38">
        <v>122797.52869101189</v>
      </c>
      <c r="Y53" s="37">
        <v>37107.689956075017</v>
      </c>
      <c r="Z53" s="155">
        <v>0</v>
      </c>
      <c r="AA53" s="38">
        <v>12244.510599720947</v>
      </c>
      <c r="AB53" s="38">
        <v>74533.49740383742</v>
      </c>
      <c r="AC53" s="38">
        <v>42847.69</v>
      </c>
      <c r="AD53" s="38">
        <v>4682.5349999999999</v>
      </c>
      <c r="AE53" s="38">
        <v>412.6</v>
      </c>
      <c r="AF53" s="38">
        <v>134720.83300355836</v>
      </c>
      <c r="AG53" s="146">
        <v>345326</v>
      </c>
      <c r="AH53" s="38">
        <v>347763.4</v>
      </c>
      <c r="AI53" s="38">
        <v>0</v>
      </c>
      <c r="AJ53" s="38">
        <v>2437.4</v>
      </c>
      <c r="AK53" s="38">
        <v>2437.4</v>
      </c>
      <c r="AL53" s="38">
        <v>345326</v>
      </c>
      <c r="AM53" s="38">
        <v>345326</v>
      </c>
      <c r="AN53" s="38">
        <v>0</v>
      </c>
      <c r="AO53" s="38">
        <v>35314.750665</v>
      </c>
      <c r="AP53" s="38">
        <v>32877.350664999998</v>
      </c>
      <c r="AQ53" s="38">
        <v>2437.4000000000015</v>
      </c>
      <c r="AR53" s="38">
        <v>-355674</v>
      </c>
      <c r="AS53" s="38">
        <v>0</v>
      </c>
    </row>
    <row r="54" spans="2:45" s="1" customFormat="1" ht="14.25" x14ac:dyDescent="0.2">
      <c r="B54" s="33" t="s">
        <v>1808</v>
      </c>
      <c r="C54" s="34" t="s">
        <v>926</v>
      </c>
      <c r="D54" s="33" t="s">
        <v>927</v>
      </c>
      <c r="E54" s="33" t="s">
        <v>13</v>
      </c>
      <c r="F54" s="33" t="s">
        <v>11</v>
      </c>
      <c r="G54" s="33" t="s">
        <v>16</v>
      </c>
      <c r="H54" s="33" t="s">
        <v>59</v>
      </c>
      <c r="I54" s="33" t="s">
        <v>10</v>
      </c>
      <c r="J54" s="33" t="s">
        <v>22</v>
      </c>
      <c r="K54" s="33" t="s">
        <v>928</v>
      </c>
      <c r="L54" s="37">
        <v>494</v>
      </c>
      <c r="M54" s="162">
        <v>117159.05709199999</v>
      </c>
      <c r="N54" s="38">
        <v>43365</v>
      </c>
      <c r="O54" s="38">
        <v>0</v>
      </c>
      <c r="P54" s="31">
        <v>173105.05709199997</v>
      </c>
      <c r="Q54" s="39">
        <v>4051.6474349999999</v>
      </c>
      <c r="R54" s="40">
        <v>0</v>
      </c>
      <c r="S54" s="40">
        <v>0</v>
      </c>
      <c r="T54" s="40">
        <v>988</v>
      </c>
      <c r="U54" s="41">
        <v>988.00532779319315</v>
      </c>
      <c r="V54" s="42">
        <v>5039.6527627931928</v>
      </c>
      <c r="W54" s="38">
        <v>178144.70985479315</v>
      </c>
      <c r="X54" s="38">
        <v>0</v>
      </c>
      <c r="Y54" s="37">
        <v>178144.70985479315</v>
      </c>
      <c r="Z54" s="155">
        <v>3959.24671015069</v>
      </c>
      <c r="AA54" s="38">
        <v>2117.6268385330432</v>
      </c>
      <c r="AB54" s="38">
        <v>9233.9167406768465</v>
      </c>
      <c r="AC54" s="38">
        <v>2070.71</v>
      </c>
      <c r="AD54" s="38">
        <v>2955.0541748372407</v>
      </c>
      <c r="AE54" s="38">
        <v>12604.96</v>
      </c>
      <c r="AF54" s="38">
        <v>32941.514464197819</v>
      </c>
      <c r="AG54" s="146">
        <v>23015</v>
      </c>
      <c r="AH54" s="38">
        <v>23015</v>
      </c>
      <c r="AI54" s="38">
        <v>0</v>
      </c>
      <c r="AJ54" s="38">
        <v>0</v>
      </c>
      <c r="AK54" s="38">
        <v>0</v>
      </c>
      <c r="AL54" s="38">
        <v>23015</v>
      </c>
      <c r="AM54" s="38">
        <v>23015</v>
      </c>
      <c r="AN54" s="38">
        <v>0</v>
      </c>
      <c r="AO54" s="38">
        <v>173105.05709199997</v>
      </c>
      <c r="AP54" s="38">
        <v>173105.05709199997</v>
      </c>
      <c r="AQ54" s="38">
        <v>0</v>
      </c>
      <c r="AR54" s="38">
        <v>43365</v>
      </c>
      <c r="AS54" s="38">
        <v>0</v>
      </c>
    </row>
    <row r="55" spans="2:45" s="1" customFormat="1" ht="14.25" x14ac:dyDescent="0.2">
      <c r="B55" s="33" t="s">
        <v>1808</v>
      </c>
      <c r="C55" s="34" t="s">
        <v>440</v>
      </c>
      <c r="D55" s="33" t="s">
        <v>441</v>
      </c>
      <c r="E55" s="33" t="s">
        <v>13</v>
      </c>
      <c r="F55" s="33" t="s">
        <v>11</v>
      </c>
      <c r="G55" s="33" t="s">
        <v>16</v>
      </c>
      <c r="H55" s="33" t="s">
        <v>59</v>
      </c>
      <c r="I55" s="33" t="s">
        <v>10</v>
      </c>
      <c r="J55" s="33" t="s">
        <v>12</v>
      </c>
      <c r="K55" s="33" t="s">
        <v>442</v>
      </c>
      <c r="L55" s="37">
        <v>2426</v>
      </c>
      <c r="M55" s="162">
        <v>70336.695055999997</v>
      </c>
      <c r="N55" s="38">
        <v>7897</v>
      </c>
      <c r="O55" s="38">
        <v>0</v>
      </c>
      <c r="P55" s="31">
        <v>40823.635055999999</v>
      </c>
      <c r="Q55" s="39">
        <v>3039.155726</v>
      </c>
      <c r="R55" s="40">
        <v>0</v>
      </c>
      <c r="S55" s="40">
        <v>2067.4505965722228</v>
      </c>
      <c r="T55" s="40">
        <v>2784.5494034277772</v>
      </c>
      <c r="U55" s="41">
        <v>4852.0261644256807</v>
      </c>
      <c r="V55" s="42">
        <v>7891.1818904256806</v>
      </c>
      <c r="W55" s="38">
        <v>48714.816946425679</v>
      </c>
      <c r="X55" s="38">
        <v>3876.4698685722178</v>
      </c>
      <c r="Y55" s="37">
        <v>44838.347077853461</v>
      </c>
      <c r="Z55" s="155">
        <v>1175.9358622599048</v>
      </c>
      <c r="AA55" s="38">
        <v>10516.428174273275</v>
      </c>
      <c r="AB55" s="38">
        <v>10825.686428980451</v>
      </c>
      <c r="AC55" s="38">
        <v>10169.1</v>
      </c>
      <c r="AD55" s="38">
        <v>1865</v>
      </c>
      <c r="AE55" s="38">
        <v>0</v>
      </c>
      <c r="AF55" s="38">
        <v>34552.15046551363</v>
      </c>
      <c r="AG55" s="146">
        <v>3750</v>
      </c>
      <c r="AH55" s="38">
        <v>27146.94</v>
      </c>
      <c r="AI55" s="38">
        <v>0</v>
      </c>
      <c r="AJ55" s="38">
        <v>0</v>
      </c>
      <c r="AK55" s="38">
        <v>0</v>
      </c>
      <c r="AL55" s="38">
        <v>3750</v>
      </c>
      <c r="AM55" s="38">
        <v>27146.94</v>
      </c>
      <c r="AN55" s="38">
        <v>23396.94</v>
      </c>
      <c r="AO55" s="38">
        <v>40823.635055999999</v>
      </c>
      <c r="AP55" s="38">
        <v>17426.695056</v>
      </c>
      <c r="AQ55" s="38">
        <v>23396.940000000002</v>
      </c>
      <c r="AR55" s="38">
        <v>7897</v>
      </c>
      <c r="AS55" s="38">
        <v>0</v>
      </c>
    </row>
    <row r="56" spans="2:45" s="1" customFormat="1" ht="14.25" x14ac:dyDescent="0.2">
      <c r="B56" s="33" t="s">
        <v>1808</v>
      </c>
      <c r="C56" s="34" t="s">
        <v>57</v>
      </c>
      <c r="D56" s="33" t="s">
        <v>58</v>
      </c>
      <c r="E56" s="33" t="s">
        <v>13</v>
      </c>
      <c r="F56" s="33" t="s">
        <v>11</v>
      </c>
      <c r="G56" s="33" t="s">
        <v>16</v>
      </c>
      <c r="H56" s="33" t="s">
        <v>59</v>
      </c>
      <c r="I56" s="33" t="s">
        <v>10</v>
      </c>
      <c r="J56" s="33" t="s">
        <v>12</v>
      </c>
      <c r="K56" s="33" t="s">
        <v>60</v>
      </c>
      <c r="L56" s="37">
        <v>3104</v>
      </c>
      <c r="M56" s="162">
        <v>124803.24859100001</v>
      </c>
      <c r="N56" s="38">
        <v>3534</v>
      </c>
      <c r="O56" s="38">
        <v>0</v>
      </c>
      <c r="P56" s="31">
        <v>98211.24859100001</v>
      </c>
      <c r="Q56" s="39">
        <v>5185.5759250000001</v>
      </c>
      <c r="R56" s="40">
        <v>0</v>
      </c>
      <c r="S56" s="40">
        <v>5159.6385062876961</v>
      </c>
      <c r="T56" s="40">
        <v>1048.3614937123039</v>
      </c>
      <c r="U56" s="41">
        <v>6208.0334766600636</v>
      </c>
      <c r="V56" s="42">
        <v>11393.609401660064</v>
      </c>
      <c r="W56" s="38">
        <v>109604.85799266008</v>
      </c>
      <c r="X56" s="38">
        <v>9674.3221992877079</v>
      </c>
      <c r="Y56" s="37">
        <v>99930.535793372372</v>
      </c>
      <c r="Z56" s="155">
        <v>0</v>
      </c>
      <c r="AA56" s="38">
        <v>36802.492765557239</v>
      </c>
      <c r="AB56" s="38">
        <v>15656.244639947987</v>
      </c>
      <c r="AC56" s="38">
        <v>13011.08</v>
      </c>
      <c r="AD56" s="38">
        <v>646</v>
      </c>
      <c r="AE56" s="38">
        <v>0</v>
      </c>
      <c r="AF56" s="38">
        <v>66115.817405505222</v>
      </c>
      <c r="AG56" s="146">
        <v>59797</v>
      </c>
      <c r="AH56" s="38">
        <v>59797</v>
      </c>
      <c r="AI56" s="38">
        <v>0</v>
      </c>
      <c r="AJ56" s="38">
        <v>0</v>
      </c>
      <c r="AK56" s="38">
        <v>0</v>
      </c>
      <c r="AL56" s="38">
        <v>59797</v>
      </c>
      <c r="AM56" s="38">
        <v>59797</v>
      </c>
      <c r="AN56" s="38">
        <v>0</v>
      </c>
      <c r="AO56" s="38">
        <v>98211.24859100001</v>
      </c>
      <c r="AP56" s="38">
        <v>98211.24859100001</v>
      </c>
      <c r="AQ56" s="38">
        <v>0</v>
      </c>
      <c r="AR56" s="38">
        <v>3534</v>
      </c>
      <c r="AS56" s="38">
        <v>0</v>
      </c>
    </row>
    <row r="57" spans="2:45" s="1" customFormat="1" ht="14.25" x14ac:dyDescent="0.2">
      <c r="B57" s="33" t="s">
        <v>1808</v>
      </c>
      <c r="C57" s="34" t="s">
        <v>950</v>
      </c>
      <c r="D57" s="33" t="s">
        <v>951</v>
      </c>
      <c r="E57" s="33" t="s">
        <v>13</v>
      </c>
      <c r="F57" s="33" t="s">
        <v>11</v>
      </c>
      <c r="G57" s="33" t="s">
        <v>16</v>
      </c>
      <c r="H57" s="33" t="s">
        <v>59</v>
      </c>
      <c r="I57" s="33" t="s">
        <v>10</v>
      </c>
      <c r="J57" s="33" t="s">
        <v>22</v>
      </c>
      <c r="K57" s="33" t="s">
        <v>952</v>
      </c>
      <c r="L57" s="37">
        <v>365</v>
      </c>
      <c r="M57" s="162">
        <v>51771.814734</v>
      </c>
      <c r="N57" s="38">
        <v>6456</v>
      </c>
      <c r="O57" s="38">
        <v>0</v>
      </c>
      <c r="P57" s="31">
        <v>41513.879734000002</v>
      </c>
      <c r="Q57" s="39">
        <v>1986.3007319999999</v>
      </c>
      <c r="R57" s="40">
        <v>0</v>
      </c>
      <c r="S57" s="40">
        <v>0</v>
      </c>
      <c r="T57" s="40">
        <v>730</v>
      </c>
      <c r="U57" s="41">
        <v>730.0039365273592</v>
      </c>
      <c r="V57" s="42">
        <v>2716.3046685273594</v>
      </c>
      <c r="W57" s="38">
        <v>44230.18440252736</v>
      </c>
      <c r="X57" s="38">
        <v>-7.2759600000000004E-12</v>
      </c>
      <c r="Y57" s="37">
        <v>44230.184402527368</v>
      </c>
      <c r="Z57" s="155">
        <v>0</v>
      </c>
      <c r="AA57" s="38">
        <v>803.70095940417389</v>
      </c>
      <c r="AB57" s="38">
        <v>1202.9838150960343</v>
      </c>
      <c r="AC57" s="38">
        <v>1529.98</v>
      </c>
      <c r="AD57" s="38">
        <v>0</v>
      </c>
      <c r="AE57" s="38">
        <v>0</v>
      </c>
      <c r="AF57" s="38">
        <v>3536.6647745002083</v>
      </c>
      <c r="AG57" s="146">
        <v>0</v>
      </c>
      <c r="AH57" s="38">
        <v>3570.0649999999996</v>
      </c>
      <c r="AI57" s="38">
        <v>0</v>
      </c>
      <c r="AJ57" s="38">
        <v>0</v>
      </c>
      <c r="AK57" s="38">
        <v>0</v>
      </c>
      <c r="AL57" s="38">
        <v>0</v>
      </c>
      <c r="AM57" s="38">
        <v>3570.0649999999996</v>
      </c>
      <c r="AN57" s="38">
        <v>3570.0649999999996</v>
      </c>
      <c r="AO57" s="38">
        <v>41513.879734000002</v>
      </c>
      <c r="AP57" s="38">
        <v>37943.814734</v>
      </c>
      <c r="AQ57" s="38">
        <v>3570.0650000000023</v>
      </c>
      <c r="AR57" s="38">
        <v>6456</v>
      </c>
      <c r="AS57" s="38">
        <v>0</v>
      </c>
    </row>
    <row r="58" spans="2:45" s="1" customFormat="1" ht="14.25" x14ac:dyDescent="0.2">
      <c r="B58" s="33" t="s">
        <v>1808</v>
      </c>
      <c r="C58" s="34" t="s">
        <v>1445</v>
      </c>
      <c r="D58" s="33" t="s">
        <v>1446</v>
      </c>
      <c r="E58" s="33" t="s">
        <v>13</v>
      </c>
      <c r="F58" s="33" t="s">
        <v>11</v>
      </c>
      <c r="G58" s="33" t="s">
        <v>16</v>
      </c>
      <c r="H58" s="33" t="s">
        <v>59</v>
      </c>
      <c r="I58" s="33" t="s">
        <v>10</v>
      </c>
      <c r="J58" s="33" t="s">
        <v>12</v>
      </c>
      <c r="K58" s="33" t="s">
        <v>1447</v>
      </c>
      <c r="L58" s="37">
        <v>1360</v>
      </c>
      <c r="M58" s="162">
        <v>67947.919236999995</v>
      </c>
      <c r="N58" s="38">
        <v>-19937.619999999995</v>
      </c>
      <c r="O58" s="38">
        <v>13345.39395156518</v>
      </c>
      <c r="P58" s="31">
        <v>6589.2992369999993</v>
      </c>
      <c r="Q58" s="39">
        <v>2044.896205</v>
      </c>
      <c r="R58" s="40">
        <v>0</v>
      </c>
      <c r="S58" s="40">
        <v>1296.8719211433554</v>
      </c>
      <c r="T58" s="40">
        <v>4852.1903440325805</v>
      </c>
      <c r="U58" s="41">
        <v>6149.0954240140736</v>
      </c>
      <c r="V58" s="42">
        <v>8193.9916290140736</v>
      </c>
      <c r="W58" s="38">
        <v>14783.290866014073</v>
      </c>
      <c r="X58" s="38">
        <v>8277.5962927085347</v>
      </c>
      <c r="Y58" s="37">
        <v>6505.6945733055372</v>
      </c>
      <c r="Z58" s="155">
        <v>4653.3090316854259</v>
      </c>
      <c r="AA58" s="38">
        <v>2682.71938161664</v>
      </c>
      <c r="AB58" s="38">
        <v>4986.6366513305211</v>
      </c>
      <c r="AC58" s="38">
        <v>8266.08</v>
      </c>
      <c r="AD58" s="38">
        <v>384.43159105093002</v>
      </c>
      <c r="AE58" s="38">
        <v>79.790000000000006</v>
      </c>
      <c r="AF58" s="38">
        <v>21052.966655683518</v>
      </c>
      <c r="AG58" s="146">
        <v>25348</v>
      </c>
      <c r="AH58" s="38">
        <v>25848</v>
      </c>
      <c r="AI58" s="38">
        <v>0</v>
      </c>
      <c r="AJ58" s="38">
        <v>500</v>
      </c>
      <c r="AK58" s="38">
        <v>500</v>
      </c>
      <c r="AL58" s="38">
        <v>25348</v>
      </c>
      <c r="AM58" s="38">
        <v>25348</v>
      </c>
      <c r="AN58" s="38">
        <v>0</v>
      </c>
      <c r="AO58" s="38">
        <v>6589.2992369999993</v>
      </c>
      <c r="AP58" s="38">
        <v>6089.2992369999993</v>
      </c>
      <c r="AQ58" s="38">
        <v>500</v>
      </c>
      <c r="AR58" s="38">
        <v>-20770.62</v>
      </c>
      <c r="AS58" s="38">
        <v>833.00000000000364</v>
      </c>
    </row>
    <row r="59" spans="2:45" s="1" customFormat="1" ht="14.25" x14ac:dyDescent="0.2">
      <c r="B59" s="33" t="s">
        <v>1808</v>
      </c>
      <c r="C59" s="34" t="s">
        <v>139</v>
      </c>
      <c r="D59" s="33" t="s">
        <v>140</v>
      </c>
      <c r="E59" s="33" t="s">
        <v>13</v>
      </c>
      <c r="F59" s="33" t="s">
        <v>11</v>
      </c>
      <c r="G59" s="33" t="s">
        <v>16</v>
      </c>
      <c r="H59" s="33" t="s">
        <v>59</v>
      </c>
      <c r="I59" s="33" t="s">
        <v>10</v>
      </c>
      <c r="J59" s="33" t="s">
        <v>12</v>
      </c>
      <c r="K59" s="33" t="s">
        <v>141</v>
      </c>
      <c r="L59" s="37">
        <v>1743</v>
      </c>
      <c r="M59" s="162">
        <v>81804.165471999993</v>
      </c>
      <c r="N59" s="38">
        <v>-72456</v>
      </c>
      <c r="O59" s="38">
        <v>42266.103019759132</v>
      </c>
      <c r="P59" s="31">
        <v>-13433.664528000008</v>
      </c>
      <c r="Q59" s="39">
        <v>7324.1922949999998</v>
      </c>
      <c r="R59" s="40">
        <v>13433.664528000008</v>
      </c>
      <c r="S59" s="40">
        <v>2089.2544320008024</v>
      </c>
      <c r="T59" s="40">
        <v>30107.91594043361</v>
      </c>
      <c r="U59" s="41">
        <v>45631.080964859088</v>
      </c>
      <c r="V59" s="42">
        <v>52955.273259859088</v>
      </c>
      <c r="W59" s="38">
        <v>52955.273259859088</v>
      </c>
      <c r="X59" s="38">
        <v>40687.360412759939</v>
      </c>
      <c r="Y59" s="37">
        <v>12267.912847099149</v>
      </c>
      <c r="Z59" s="155">
        <v>0</v>
      </c>
      <c r="AA59" s="38">
        <v>1989.3390654421232</v>
      </c>
      <c r="AB59" s="38">
        <v>9101.36328183154</v>
      </c>
      <c r="AC59" s="38">
        <v>7306.16</v>
      </c>
      <c r="AD59" s="38">
        <v>536.5</v>
      </c>
      <c r="AE59" s="38">
        <v>160.25</v>
      </c>
      <c r="AF59" s="38">
        <v>19093.612347273665</v>
      </c>
      <c r="AG59" s="146">
        <v>17388</v>
      </c>
      <c r="AH59" s="38">
        <v>21344.17</v>
      </c>
      <c r="AI59" s="38">
        <v>1840</v>
      </c>
      <c r="AJ59" s="38">
        <v>1840</v>
      </c>
      <c r="AK59" s="38">
        <v>0</v>
      </c>
      <c r="AL59" s="38">
        <v>15548</v>
      </c>
      <c r="AM59" s="38">
        <v>19504.169999999998</v>
      </c>
      <c r="AN59" s="38">
        <v>3956.1699999999983</v>
      </c>
      <c r="AO59" s="38">
        <v>-13433.664528000008</v>
      </c>
      <c r="AP59" s="38">
        <v>-17389.834528000007</v>
      </c>
      <c r="AQ59" s="38">
        <v>3956.1699999999983</v>
      </c>
      <c r="AR59" s="38">
        <v>-72456</v>
      </c>
      <c r="AS59" s="38">
        <v>0</v>
      </c>
    </row>
    <row r="60" spans="2:45" s="1" customFormat="1" ht="14.25" x14ac:dyDescent="0.2">
      <c r="B60" s="33" t="s">
        <v>1808</v>
      </c>
      <c r="C60" s="34" t="s">
        <v>1325</v>
      </c>
      <c r="D60" s="33" t="s">
        <v>1326</v>
      </c>
      <c r="E60" s="33" t="s">
        <v>13</v>
      </c>
      <c r="F60" s="33" t="s">
        <v>11</v>
      </c>
      <c r="G60" s="33" t="s">
        <v>16</v>
      </c>
      <c r="H60" s="33" t="s">
        <v>59</v>
      </c>
      <c r="I60" s="33" t="s">
        <v>10</v>
      </c>
      <c r="J60" s="33" t="s">
        <v>12</v>
      </c>
      <c r="K60" s="33" t="s">
        <v>1327</v>
      </c>
      <c r="L60" s="37">
        <v>1303</v>
      </c>
      <c r="M60" s="162">
        <v>103263.81555700001</v>
      </c>
      <c r="N60" s="38">
        <v>-36783.9</v>
      </c>
      <c r="O60" s="38">
        <v>11071.074786956613</v>
      </c>
      <c r="P60" s="31">
        <v>61684.867112699998</v>
      </c>
      <c r="Q60" s="39">
        <v>2711.177475</v>
      </c>
      <c r="R60" s="40">
        <v>0</v>
      </c>
      <c r="S60" s="40">
        <v>1904.7703520007315</v>
      </c>
      <c r="T60" s="40">
        <v>701.22964799926854</v>
      </c>
      <c r="U60" s="41">
        <v>2606.014052863422</v>
      </c>
      <c r="V60" s="42">
        <v>5317.1915278634224</v>
      </c>
      <c r="W60" s="38">
        <v>67002.058640563424</v>
      </c>
      <c r="X60" s="38">
        <v>3571.444410000724</v>
      </c>
      <c r="Y60" s="37">
        <v>63430.6142305627</v>
      </c>
      <c r="Z60" s="155">
        <v>2696.0395101808094</v>
      </c>
      <c r="AA60" s="38">
        <v>2185.8692027540214</v>
      </c>
      <c r="AB60" s="38">
        <v>10001.652645444274</v>
      </c>
      <c r="AC60" s="38">
        <v>5461.8</v>
      </c>
      <c r="AD60" s="38">
        <v>1524.4984884250002</v>
      </c>
      <c r="AE60" s="38">
        <v>1591.62</v>
      </c>
      <c r="AF60" s="38">
        <v>23461.479846804104</v>
      </c>
      <c r="AG60" s="146">
        <v>11670</v>
      </c>
      <c r="AH60" s="38">
        <v>24906.951555700001</v>
      </c>
      <c r="AI60" s="38">
        <v>0</v>
      </c>
      <c r="AJ60" s="38">
        <v>10326.381555700002</v>
      </c>
      <c r="AK60" s="38">
        <v>10326.381555700002</v>
      </c>
      <c r="AL60" s="38">
        <v>11670</v>
      </c>
      <c r="AM60" s="38">
        <v>14580.57</v>
      </c>
      <c r="AN60" s="38">
        <v>2910.5699999999997</v>
      </c>
      <c r="AO60" s="38">
        <v>61684.867112699998</v>
      </c>
      <c r="AP60" s="38">
        <v>48447.915556999993</v>
      </c>
      <c r="AQ60" s="38">
        <v>13236.951555699998</v>
      </c>
      <c r="AR60" s="38">
        <v>-41705</v>
      </c>
      <c r="AS60" s="38">
        <v>4921.0999999999985</v>
      </c>
    </row>
    <row r="61" spans="2:45" s="1" customFormat="1" ht="14.25" x14ac:dyDescent="0.2">
      <c r="B61" s="33" t="s">
        <v>1808</v>
      </c>
      <c r="C61" s="34" t="s">
        <v>68</v>
      </c>
      <c r="D61" s="33" t="s">
        <v>69</v>
      </c>
      <c r="E61" s="33" t="s">
        <v>13</v>
      </c>
      <c r="F61" s="33" t="s">
        <v>11</v>
      </c>
      <c r="G61" s="33" t="s">
        <v>16</v>
      </c>
      <c r="H61" s="33" t="s">
        <v>59</v>
      </c>
      <c r="I61" s="33" t="s">
        <v>10</v>
      </c>
      <c r="J61" s="33" t="s">
        <v>12</v>
      </c>
      <c r="K61" s="33" t="s">
        <v>70</v>
      </c>
      <c r="L61" s="37">
        <v>2951</v>
      </c>
      <c r="M61" s="162">
        <v>248952.56514299999</v>
      </c>
      <c r="N61" s="38">
        <v>-21450</v>
      </c>
      <c r="O61" s="38">
        <v>210.00762485760015</v>
      </c>
      <c r="P61" s="31">
        <v>148996.455143</v>
      </c>
      <c r="Q61" s="39">
        <v>0</v>
      </c>
      <c r="R61" s="40">
        <v>0</v>
      </c>
      <c r="S61" s="40">
        <v>0</v>
      </c>
      <c r="T61" s="40">
        <v>5902</v>
      </c>
      <c r="U61" s="41">
        <v>5902.0318265540745</v>
      </c>
      <c r="V61" s="42">
        <v>5902.0318265540745</v>
      </c>
      <c r="W61" s="38">
        <v>154898.48696955407</v>
      </c>
      <c r="X61" s="38">
        <v>0</v>
      </c>
      <c r="Y61" s="37">
        <v>154898.48696955407</v>
      </c>
      <c r="Z61" s="155">
        <v>32701.126153964884</v>
      </c>
      <c r="AA61" s="38">
        <v>8416.1059160595414</v>
      </c>
      <c r="AB61" s="38">
        <v>18541.038202631607</v>
      </c>
      <c r="AC61" s="38">
        <v>15656.41</v>
      </c>
      <c r="AD61" s="38">
        <v>4814.6482750764189</v>
      </c>
      <c r="AE61" s="38">
        <v>15757.61</v>
      </c>
      <c r="AF61" s="38">
        <v>95886.938547732439</v>
      </c>
      <c r="AG61" s="146">
        <v>23019</v>
      </c>
      <c r="AH61" s="38">
        <v>52864.89</v>
      </c>
      <c r="AI61" s="38">
        <v>0</v>
      </c>
      <c r="AJ61" s="38">
        <v>19843.2</v>
      </c>
      <c r="AK61" s="38">
        <v>19843.2</v>
      </c>
      <c r="AL61" s="38">
        <v>23019</v>
      </c>
      <c r="AM61" s="38">
        <v>33021.689999999995</v>
      </c>
      <c r="AN61" s="38">
        <v>10002.689999999995</v>
      </c>
      <c r="AO61" s="38">
        <v>148996.455143</v>
      </c>
      <c r="AP61" s="38">
        <v>119150.56514300001</v>
      </c>
      <c r="AQ61" s="38">
        <v>29845.889999999985</v>
      </c>
      <c r="AR61" s="38">
        <v>-21450</v>
      </c>
      <c r="AS61" s="38">
        <v>0</v>
      </c>
    </row>
    <row r="62" spans="2:45" s="1" customFormat="1" ht="14.25" x14ac:dyDescent="0.2">
      <c r="B62" s="33" t="s">
        <v>1808</v>
      </c>
      <c r="C62" s="34" t="s">
        <v>1262</v>
      </c>
      <c r="D62" s="33" t="s">
        <v>1263</v>
      </c>
      <c r="E62" s="33" t="s">
        <v>13</v>
      </c>
      <c r="F62" s="33" t="s">
        <v>11</v>
      </c>
      <c r="G62" s="33" t="s">
        <v>16</v>
      </c>
      <c r="H62" s="33" t="s">
        <v>59</v>
      </c>
      <c r="I62" s="33" t="s">
        <v>10</v>
      </c>
      <c r="J62" s="33" t="s">
        <v>22</v>
      </c>
      <c r="K62" s="33" t="s">
        <v>1264</v>
      </c>
      <c r="L62" s="37">
        <v>486</v>
      </c>
      <c r="M62" s="162">
        <v>34074.859359000002</v>
      </c>
      <c r="N62" s="38">
        <v>36345</v>
      </c>
      <c r="O62" s="38">
        <v>0</v>
      </c>
      <c r="P62" s="31">
        <v>62865.859358999995</v>
      </c>
      <c r="Q62" s="39">
        <v>1006.309262</v>
      </c>
      <c r="R62" s="40">
        <v>0</v>
      </c>
      <c r="S62" s="40">
        <v>666.25474857168444</v>
      </c>
      <c r="T62" s="40">
        <v>305.74525142831556</v>
      </c>
      <c r="U62" s="41">
        <v>972.00524151314141</v>
      </c>
      <c r="V62" s="42">
        <v>1978.3145035131415</v>
      </c>
      <c r="W62" s="38">
        <v>64844.173862513133</v>
      </c>
      <c r="X62" s="38">
        <v>1249.227653571681</v>
      </c>
      <c r="Y62" s="37">
        <v>63594.946208941452</v>
      </c>
      <c r="Z62" s="155">
        <v>0</v>
      </c>
      <c r="AA62" s="38">
        <v>989.94705949604167</v>
      </c>
      <c r="AB62" s="38">
        <v>3957.106870849133</v>
      </c>
      <c r="AC62" s="38">
        <v>2037.17</v>
      </c>
      <c r="AD62" s="38">
        <v>0</v>
      </c>
      <c r="AE62" s="38">
        <v>415.75</v>
      </c>
      <c r="AF62" s="38">
        <v>7399.9739303451752</v>
      </c>
      <c r="AG62" s="146">
        <v>14140</v>
      </c>
      <c r="AH62" s="38">
        <v>14140</v>
      </c>
      <c r="AI62" s="38">
        <v>0</v>
      </c>
      <c r="AJ62" s="38">
        <v>0</v>
      </c>
      <c r="AK62" s="38">
        <v>0</v>
      </c>
      <c r="AL62" s="38">
        <v>14140</v>
      </c>
      <c r="AM62" s="38">
        <v>14140</v>
      </c>
      <c r="AN62" s="38">
        <v>0</v>
      </c>
      <c r="AO62" s="38">
        <v>62865.859358999995</v>
      </c>
      <c r="AP62" s="38">
        <v>62865.859358999995</v>
      </c>
      <c r="AQ62" s="38">
        <v>0</v>
      </c>
      <c r="AR62" s="38">
        <v>36345</v>
      </c>
      <c r="AS62" s="38">
        <v>0</v>
      </c>
    </row>
    <row r="63" spans="2:45" s="1" customFormat="1" ht="14.25" x14ac:dyDescent="0.2">
      <c r="B63" s="33" t="s">
        <v>1808</v>
      </c>
      <c r="C63" s="34" t="s">
        <v>896</v>
      </c>
      <c r="D63" s="33" t="s">
        <v>897</v>
      </c>
      <c r="E63" s="33" t="s">
        <v>13</v>
      </c>
      <c r="F63" s="33" t="s">
        <v>11</v>
      </c>
      <c r="G63" s="33" t="s">
        <v>16</v>
      </c>
      <c r="H63" s="33" t="s">
        <v>59</v>
      </c>
      <c r="I63" s="33" t="s">
        <v>10</v>
      </c>
      <c r="J63" s="33" t="s">
        <v>12</v>
      </c>
      <c r="K63" s="33" t="s">
        <v>898</v>
      </c>
      <c r="L63" s="37">
        <v>1862</v>
      </c>
      <c r="M63" s="162">
        <v>113853.41819500001</v>
      </c>
      <c r="N63" s="38">
        <v>-90514</v>
      </c>
      <c r="O63" s="38">
        <v>61076.384152920436</v>
      </c>
      <c r="P63" s="31">
        <v>49442.398195000002</v>
      </c>
      <c r="Q63" s="39">
        <v>2765.4185160000002</v>
      </c>
      <c r="R63" s="40">
        <v>0</v>
      </c>
      <c r="S63" s="40">
        <v>1496.9041325720036</v>
      </c>
      <c r="T63" s="40">
        <v>8434.5628384668817</v>
      </c>
      <c r="U63" s="41">
        <v>9931.5205265066252</v>
      </c>
      <c r="V63" s="42">
        <v>12696.939042506625</v>
      </c>
      <c r="W63" s="38">
        <v>62139.337237506625</v>
      </c>
      <c r="X63" s="38">
        <v>12985.053806492433</v>
      </c>
      <c r="Y63" s="37">
        <v>49154.283431014192</v>
      </c>
      <c r="Z63" s="155">
        <v>0</v>
      </c>
      <c r="AA63" s="38">
        <v>2111.8478471332173</v>
      </c>
      <c r="AB63" s="38">
        <v>14857.332771831905</v>
      </c>
      <c r="AC63" s="38">
        <v>7804.97</v>
      </c>
      <c r="AD63" s="38">
        <v>652.70409799834988</v>
      </c>
      <c r="AE63" s="38">
        <v>195.01</v>
      </c>
      <c r="AF63" s="38">
        <v>25621.864716963471</v>
      </c>
      <c r="AG63" s="146">
        <v>10489</v>
      </c>
      <c r="AH63" s="38">
        <v>26102.98</v>
      </c>
      <c r="AI63" s="38">
        <v>0</v>
      </c>
      <c r="AJ63" s="38">
        <v>5267.2000000000007</v>
      </c>
      <c r="AK63" s="38">
        <v>5267.2000000000007</v>
      </c>
      <c r="AL63" s="38">
        <v>10489</v>
      </c>
      <c r="AM63" s="38">
        <v>20835.78</v>
      </c>
      <c r="AN63" s="38">
        <v>10346.779999999999</v>
      </c>
      <c r="AO63" s="38">
        <v>49442.398195000002</v>
      </c>
      <c r="AP63" s="38">
        <v>33828.418195000006</v>
      </c>
      <c r="AQ63" s="38">
        <v>15613.979999999996</v>
      </c>
      <c r="AR63" s="38">
        <v>-90514</v>
      </c>
      <c r="AS63" s="38">
        <v>0</v>
      </c>
    </row>
    <row r="64" spans="2:45" s="1" customFormat="1" ht="14.25" x14ac:dyDescent="0.2">
      <c r="B64" s="33" t="s">
        <v>1808</v>
      </c>
      <c r="C64" s="34" t="s">
        <v>691</v>
      </c>
      <c r="D64" s="33" t="s">
        <v>692</v>
      </c>
      <c r="E64" s="33" t="s">
        <v>13</v>
      </c>
      <c r="F64" s="33" t="s">
        <v>11</v>
      </c>
      <c r="G64" s="33" t="s">
        <v>16</v>
      </c>
      <c r="H64" s="33" t="s">
        <v>59</v>
      </c>
      <c r="I64" s="33" t="s">
        <v>10</v>
      </c>
      <c r="J64" s="33" t="s">
        <v>12</v>
      </c>
      <c r="K64" s="33" t="s">
        <v>693</v>
      </c>
      <c r="L64" s="37">
        <v>1400</v>
      </c>
      <c r="M64" s="162">
        <v>87451.653259999992</v>
      </c>
      <c r="N64" s="38">
        <v>-173159</v>
      </c>
      <c r="O64" s="38">
        <v>172776.8</v>
      </c>
      <c r="P64" s="31">
        <v>-74282.146740000011</v>
      </c>
      <c r="Q64" s="39">
        <v>6987.0945769999998</v>
      </c>
      <c r="R64" s="40">
        <v>74282.146740000011</v>
      </c>
      <c r="S64" s="40">
        <v>1783.6166662863991</v>
      </c>
      <c r="T64" s="40">
        <v>136633.59855275101</v>
      </c>
      <c r="U64" s="41">
        <v>212700.50894103423</v>
      </c>
      <c r="V64" s="42">
        <v>219687.60351803424</v>
      </c>
      <c r="W64" s="38">
        <v>219687.60351803424</v>
      </c>
      <c r="X64" s="38">
        <v>170694.65125528639</v>
      </c>
      <c r="Y64" s="37">
        <v>48992.952262747858</v>
      </c>
      <c r="Z64" s="155">
        <v>0</v>
      </c>
      <c r="AA64" s="38">
        <v>1266.7930168355185</v>
      </c>
      <c r="AB64" s="38">
        <v>9058.651258650505</v>
      </c>
      <c r="AC64" s="38">
        <v>5868.4</v>
      </c>
      <c r="AD64" s="38">
        <v>930.5</v>
      </c>
      <c r="AE64" s="38">
        <v>1198.3399999999999</v>
      </c>
      <c r="AF64" s="38">
        <v>18322.684275486023</v>
      </c>
      <c r="AG64" s="146">
        <v>15280</v>
      </c>
      <c r="AH64" s="38">
        <v>16048.2</v>
      </c>
      <c r="AI64" s="38">
        <v>0</v>
      </c>
      <c r="AJ64" s="38">
        <v>382.20000000000005</v>
      </c>
      <c r="AK64" s="38">
        <v>382.20000000000005</v>
      </c>
      <c r="AL64" s="38">
        <v>15280</v>
      </c>
      <c r="AM64" s="38">
        <v>15666</v>
      </c>
      <c r="AN64" s="38">
        <v>386</v>
      </c>
      <c r="AO64" s="38">
        <v>-74282.146740000011</v>
      </c>
      <c r="AP64" s="38">
        <v>-75050.346740000008</v>
      </c>
      <c r="AQ64" s="38">
        <v>768.19999999999709</v>
      </c>
      <c r="AR64" s="38">
        <v>-173159</v>
      </c>
      <c r="AS64" s="38">
        <v>0</v>
      </c>
    </row>
    <row r="65" spans="2:45" s="1" customFormat="1" ht="14.25" x14ac:dyDescent="0.2">
      <c r="B65" s="33" t="s">
        <v>1808</v>
      </c>
      <c r="C65" s="34" t="s">
        <v>1154</v>
      </c>
      <c r="D65" s="33" t="s">
        <v>1155</v>
      </c>
      <c r="E65" s="33" t="s">
        <v>13</v>
      </c>
      <c r="F65" s="33" t="s">
        <v>11</v>
      </c>
      <c r="G65" s="33" t="s">
        <v>16</v>
      </c>
      <c r="H65" s="33" t="s">
        <v>59</v>
      </c>
      <c r="I65" s="33" t="s">
        <v>10</v>
      </c>
      <c r="J65" s="33" t="s">
        <v>22</v>
      </c>
      <c r="K65" s="33" t="s">
        <v>1156</v>
      </c>
      <c r="L65" s="37">
        <v>841</v>
      </c>
      <c r="M65" s="162">
        <v>44240.839122999998</v>
      </c>
      <c r="N65" s="38">
        <v>-14367</v>
      </c>
      <c r="O65" s="38">
        <v>12291.117037098082</v>
      </c>
      <c r="P65" s="31">
        <v>38887.360122999999</v>
      </c>
      <c r="Q65" s="39">
        <v>2662.1428580000002</v>
      </c>
      <c r="R65" s="40">
        <v>0</v>
      </c>
      <c r="S65" s="40">
        <v>1883.1140834292946</v>
      </c>
      <c r="T65" s="40">
        <v>-10.868676783551336</v>
      </c>
      <c r="U65" s="41">
        <v>1872.2555027351495</v>
      </c>
      <c r="V65" s="42">
        <v>4534.3983607351493</v>
      </c>
      <c r="W65" s="38">
        <v>43421.758483735146</v>
      </c>
      <c r="X65" s="38">
        <v>3530.8389064292933</v>
      </c>
      <c r="Y65" s="37">
        <v>39890.919577305853</v>
      </c>
      <c r="Z65" s="155">
        <v>91.993566569712911</v>
      </c>
      <c r="AA65" s="38">
        <v>776.77114213537936</v>
      </c>
      <c r="AB65" s="38">
        <v>8774.4605835787806</v>
      </c>
      <c r="AC65" s="38">
        <v>3525.23</v>
      </c>
      <c r="AD65" s="38">
        <v>2258.6025407984225</v>
      </c>
      <c r="AE65" s="38">
        <v>1019.66</v>
      </c>
      <c r="AF65" s="38">
        <v>16446.717833082294</v>
      </c>
      <c r="AG65" s="146">
        <v>3000</v>
      </c>
      <c r="AH65" s="38">
        <v>9757.5209999999988</v>
      </c>
      <c r="AI65" s="38">
        <v>0</v>
      </c>
      <c r="AJ65" s="38">
        <v>1531.7</v>
      </c>
      <c r="AK65" s="38">
        <v>1531.7</v>
      </c>
      <c r="AL65" s="38">
        <v>3000</v>
      </c>
      <c r="AM65" s="38">
        <v>8225.8209999999981</v>
      </c>
      <c r="AN65" s="38">
        <v>5225.8209999999981</v>
      </c>
      <c r="AO65" s="38">
        <v>38887.360122999999</v>
      </c>
      <c r="AP65" s="38">
        <v>32129.839123000005</v>
      </c>
      <c r="AQ65" s="38">
        <v>6757.5210000000006</v>
      </c>
      <c r="AR65" s="38">
        <v>-14367</v>
      </c>
      <c r="AS65" s="38">
        <v>0</v>
      </c>
    </row>
    <row r="66" spans="2:45" s="1" customFormat="1" ht="14.25" x14ac:dyDescent="0.2">
      <c r="B66" s="33" t="s">
        <v>1808</v>
      </c>
      <c r="C66" s="34" t="s">
        <v>535</v>
      </c>
      <c r="D66" s="33" t="s">
        <v>536</v>
      </c>
      <c r="E66" s="33" t="s">
        <v>13</v>
      </c>
      <c r="F66" s="33" t="s">
        <v>11</v>
      </c>
      <c r="G66" s="33" t="s">
        <v>16</v>
      </c>
      <c r="H66" s="33" t="s">
        <v>59</v>
      </c>
      <c r="I66" s="33" t="s">
        <v>10</v>
      </c>
      <c r="J66" s="33" t="s">
        <v>22</v>
      </c>
      <c r="K66" s="33" t="s">
        <v>537</v>
      </c>
      <c r="L66" s="37">
        <v>835</v>
      </c>
      <c r="M66" s="162">
        <v>54160.482036999994</v>
      </c>
      <c r="N66" s="38">
        <v>-75057</v>
      </c>
      <c r="O66" s="38">
        <v>49134.655749755257</v>
      </c>
      <c r="P66" s="31">
        <v>-16536.817963000005</v>
      </c>
      <c r="Q66" s="39">
        <v>3867.7391280000002</v>
      </c>
      <c r="R66" s="40">
        <v>16536.817963000005</v>
      </c>
      <c r="S66" s="40">
        <v>2544.7753691438347</v>
      </c>
      <c r="T66" s="40">
        <v>38984.671330780227</v>
      </c>
      <c r="U66" s="41">
        <v>58066.577785443929</v>
      </c>
      <c r="V66" s="42">
        <v>61934.31691344393</v>
      </c>
      <c r="W66" s="38">
        <v>61934.31691344393</v>
      </c>
      <c r="X66" s="38">
        <v>52265.048886899094</v>
      </c>
      <c r="Y66" s="37">
        <v>9669.2680265448362</v>
      </c>
      <c r="Z66" s="155">
        <v>0</v>
      </c>
      <c r="AA66" s="38">
        <v>2395.8801968758085</v>
      </c>
      <c r="AB66" s="38">
        <v>5078.0988557315741</v>
      </c>
      <c r="AC66" s="38">
        <v>3500.08</v>
      </c>
      <c r="AD66" s="38">
        <v>919</v>
      </c>
      <c r="AE66" s="38">
        <v>721</v>
      </c>
      <c r="AF66" s="38">
        <v>12614.059052607383</v>
      </c>
      <c r="AG66" s="146">
        <v>22462</v>
      </c>
      <c r="AH66" s="38">
        <v>23039.7</v>
      </c>
      <c r="AI66" s="38">
        <v>0</v>
      </c>
      <c r="AJ66" s="38">
        <v>577.70000000000005</v>
      </c>
      <c r="AK66" s="38">
        <v>577.70000000000005</v>
      </c>
      <c r="AL66" s="38">
        <v>22462</v>
      </c>
      <c r="AM66" s="38">
        <v>22462</v>
      </c>
      <c r="AN66" s="38">
        <v>0</v>
      </c>
      <c r="AO66" s="38">
        <v>-16536.817963000005</v>
      </c>
      <c r="AP66" s="38">
        <v>-17114.517963000006</v>
      </c>
      <c r="AQ66" s="38">
        <v>577.70000000000073</v>
      </c>
      <c r="AR66" s="38">
        <v>-75057</v>
      </c>
      <c r="AS66" s="38">
        <v>0</v>
      </c>
    </row>
    <row r="67" spans="2:45" s="1" customFormat="1" ht="14.25" x14ac:dyDescent="0.2">
      <c r="B67" s="33" t="s">
        <v>1808</v>
      </c>
      <c r="C67" s="34" t="s">
        <v>890</v>
      </c>
      <c r="D67" s="33" t="s">
        <v>891</v>
      </c>
      <c r="E67" s="33" t="s">
        <v>13</v>
      </c>
      <c r="F67" s="33" t="s">
        <v>11</v>
      </c>
      <c r="G67" s="33" t="s">
        <v>16</v>
      </c>
      <c r="H67" s="33" t="s">
        <v>59</v>
      </c>
      <c r="I67" s="33" t="s">
        <v>10</v>
      </c>
      <c r="J67" s="33" t="s">
        <v>22</v>
      </c>
      <c r="K67" s="33" t="s">
        <v>892</v>
      </c>
      <c r="L67" s="37">
        <v>197</v>
      </c>
      <c r="M67" s="162">
        <v>10984.308519</v>
      </c>
      <c r="N67" s="38">
        <v>54890</v>
      </c>
      <c r="O67" s="38">
        <v>0</v>
      </c>
      <c r="P67" s="31">
        <v>64355.165519000002</v>
      </c>
      <c r="Q67" s="39">
        <v>0</v>
      </c>
      <c r="R67" s="40">
        <v>0</v>
      </c>
      <c r="S67" s="40">
        <v>0</v>
      </c>
      <c r="T67" s="40">
        <v>394</v>
      </c>
      <c r="U67" s="41">
        <v>394.00212464627333</v>
      </c>
      <c r="V67" s="42">
        <v>394.00212464627333</v>
      </c>
      <c r="W67" s="38">
        <v>64749.167643646273</v>
      </c>
      <c r="X67" s="38">
        <v>0</v>
      </c>
      <c r="Y67" s="37">
        <v>64749.167643646273</v>
      </c>
      <c r="Z67" s="155">
        <v>0</v>
      </c>
      <c r="AA67" s="38">
        <v>865.33826073139267</v>
      </c>
      <c r="AB67" s="38">
        <v>591.524974311297</v>
      </c>
      <c r="AC67" s="38">
        <v>3550.96</v>
      </c>
      <c r="AD67" s="38">
        <v>0</v>
      </c>
      <c r="AE67" s="38">
        <v>0</v>
      </c>
      <c r="AF67" s="38">
        <v>5007.8232350426897</v>
      </c>
      <c r="AG67" s="146">
        <v>0</v>
      </c>
      <c r="AH67" s="38">
        <v>1926.8569999999997</v>
      </c>
      <c r="AI67" s="38">
        <v>0</v>
      </c>
      <c r="AJ67" s="38">
        <v>0</v>
      </c>
      <c r="AK67" s="38">
        <v>0</v>
      </c>
      <c r="AL67" s="38">
        <v>0</v>
      </c>
      <c r="AM67" s="38">
        <v>1926.8569999999997</v>
      </c>
      <c r="AN67" s="38">
        <v>1926.8569999999997</v>
      </c>
      <c r="AO67" s="38">
        <v>64355.165519000002</v>
      </c>
      <c r="AP67" s="38">
        <v>62428.308519000006</v>
      </c>
      <c r="AQ67" s="38">
        <v>1926.8570000000036</v>
      </c>
      <c r="AR67" s="38">
        <v>54890</v>
      </c>
      <c r="AS67" s="38">
        <v>0</v>
      </c>
    </row>
    <row r="68" spans="2:45" s="1" customFormat="1" ht="14.25" x14ac:dyDescent="0.2">
      <c r="B68" s="33" t="s">
        <v>1808</v>
      </c>
      <c r="C68" s="34" t="s">
        <v>822</v>
      </c>
      <c r="D68" s="33" t="s">
        <v>823</v>
      </c>
      <c r="E68" s="33" t="s">
        <v>13</v>
      </c>
      <c r="F68" s="33" t="s">
        <v>11</v>
      </c>
      <c r="G68" s="33" t="s">
        <v>16</v>
      </c>
      <c r="H68" s="33" t="s">
        <v>29</v>
      </c>
      <c r="I68" s="33" t="s">
        <v>10</v>
      </c>
      <c r="J68" s="33" t="s">
        <v>21</v>
      </c>
      <c r="K68" s="33" t="s">
        <v>824</v>
      </c>
      <c r="L68" s="37">
        <v>19827</v>
      </c>
      <c r="M68" s="162">
        <v>759370.70608699997</v>
      </c>
      <c r="N68" s="38">
        <v>-163762.18999999994</v>
      </c>
      <c r="O68" s="38">
        <v>41976.485974428404</v>
      </c>
      <c r="P68" s="31">
        <v>599095.80608700006</v>
      </c>
      <c r="Q68" s="39">
        <v>100449.238875</v>
      </c>
      <c r="R68" s="40">
        <v>0</v>
      </c>
      <c r="S68" s="40">
        <v>78924.35717831603</v>
      </c>
      <c r="T68" s="40">
        <v>-2122.2622109196673</v>
      </c>
      <c r="U68" s="41">
        <v>76802.509122941687</v>
      </c>
      <c r="V68" s="42">
        <v>177251.74799794168</v>
      </c>
      <c r="W68" s="38">
        <v>776347.55408494174</v>
      </c>
      <c r="X68" s="38">
        <v>147983.16970931599</v>
      </c>
      <c r="Y68" s="37">
        <v>628364.38437562576</v>
      </c>
      <c r="Z68" s="155">
        <v>1270570.1834704897</v>
      </c>
      <c r="AA68" s="38">
        <v>274441.71599748911</v>
      </c>
      <c r="AB68" s="38">
        <v>353634.25948693027</v>
      </c>
      <c r="AC68" s="38">
        <v>83109.09</v>
      </c>
      <c r="AD68" s="38">
        <v>31943.55985749462</v>
      </c>
      <c r="AE68" s="38">
        <v>466899.46</v>
      </c>
      <c r="AF68" s="38">
        <v>2480598.268812404</v>
      </c>
      <c r="AG68" s="146">
        <v>100478</v>
      </c>
      <c r="AH68" s="38">
        <v>323928.28999999998</v>
      </c>
      <c r="AI68" s="38">
        <v>100478</v>
      </c>
      <c r="AJ68" s="38">
        <v>100478</v>
      </c>
      <c r="AK68" s="38">
        <v>0</v>
      </c>
      <c r="AL68" s="38">
        <v>0</v>
      </c>
      <c r="AM68" s="38">
        <v>223450.28999999998</v>
      </c>
      <c r="AN68" s="38">
        <v>223450.28999999998</v>
      </c>
      <c r="AO68" s="38">
        <v>599095.80608700006</v>
      </c>
      <c r="AP68" s="38">
        <v>375645.51608700008</v>
      </c>
      <c r="AQ68" s="38">
        <v>223450.29000000004</v>
      </c>
      <c r="AR68" s="38">
        <v>-163762.18999999994</v>
      </c>
      <c r="AS68" s="38">
        <v>0</v>
      </c>
    </row>
    <row r="69" spans="2:45" s="1" customFormat="1" ht="14.25" x14ac:dyDescent="0.2">
      <c r="B69" s="33" t="s">
        <v>1808</v>
      </c>
      <c r="C69" s="34" t="s">
        <v>1684</v>
      </c>
      <c r="D69" s="33" t="s">
        <v>1685</v>
      </c>
      <c r="E69" s="33" t="s">
        <v>13</v>
      </c>
      <c r="F69" s="33" t="s">
        <v>11</v>
      </c>
      <c r="G69" s="33" t="s">
        <v>16</v>
      </c>
      <c r="H69" s="33" t="s">
        <v>29</v>
      </c>
      <c r="I69" s="33" t="s">
        <v>10</v>
      </c>
      <c r="J69" s="33" t="s">
        <v>12</v>
      </c>
      <c r="K69" s="33" t="s">
        <v>1686</v>
      </c>
      <c r="L69" s="37">
        <v>3227</v>
      </c>
      <c r="M69" s="162">
        <v>72299.643800999998</v>
      </c>
      <c r="N69" s="38">
        <v>-63602</v>
      </c>
      <c r="O69" s="38">
        <v>34208.043015770323</v>
      </c>
      <c r="P69" s="31">
        <v>30229.643800999998</v>
      </c>
      <c r="Q69" s="39">
        <v>4719.6824569999999</v>
      </c>
      <c r="R69" s="40">
        <v>0</v>
      </c>
      <c r="S69" s="40">
        <v>5392.9248502877854</v>
      </c>
      <c r="T69" s="40">
        <v>3306.3902494738522</v>
      </c>
      <c r="U69" s="41">
        <v>8699.3620108464274</v>
      </c>
      <c r="V69" s="42">
        <v>13419.044467846426</v>
      </c>
      <c r="W69" s="38">
        <v>43648.688268846425</v>
      </c>
      <c r="X69" s="38">
        <v>14089.260096058119</v>
      </c>
      <c r="Y69" s="37">
        <v>29559.428172788306</v>
      </c>
      <c r="Z69" s="155">
        <v>0</v>
      </c>
      <c r="AA69" s="38">
        <v>48185.370260836746</v>
      </c>
      <c r="AB69" s="38">
        <v>21231.132948337094</v>
      </c>
      <c r="AC69" s="38">
        <v>24811.17</v>
      </c>
      <c r="AD69" s="38">
        <v>1618</v>
      </c>
      <c r="AE69" s="38">
        <v>0</v>
      </c>
      <c r="AF69" s="38">
        <v>95845.673209173838</v>
      </c>
      <c r="AG69" s="146">
        <v>76544</v>
      </c>
      <c r="AH69" s="38">
        <v>76544</v>
      </c>
      <c r="AI69" s="38">
        <v>19092</v>
      </c>
      <c r="AJ69" s="38">
        <v>19092</v>
      </c>
      <c r="AK69" s="38">
        <v>0</v>
      </c>
      <c r="AL69" s="38">
        <v>57452</v>
      </c>
      <c r="AM69" s="38">
        <v>57452</v>
      </c>
      <c r="AN69" s="38">
        <v>0</v>
      </c>
      <c r="AO69" s="38">
        <v>30229.643800999998</v>
      </c>
      <c r="AP69" s="38">
        <v>30229.643800999998</v>
      </c>
      <c r="AQ69" s="38">
        <v>0</v>
      </c>
      <c r="AR69" s="38">
        <v>-63602</v>
      </c>
      <c r="AS69" s="38">
        <v>0</v>
      </c>
    </row>
    <row r="70" spans="2:45" s="1" customFormat="1" ht="14.25" x14ac:dyDescent="0.2">
      <c r="B70" s="33" t="s">
        <v>1808</v>
      </c>
      <c r="C70" s="34" t="s">
        <v>1061</v>
      </c>
      <c r="D70" s="33" t="s">
        <v>1062</v>
      </c>
      <c r="E70" s="33" t="s">
        <v>13</v>
      </c>
      <c r="F70" s="33" t="s">
        <v>11</v>
      </c>
      <c r="G70" s="33" t="s">
        <v>16</v>
      </c>
      <c r="H70" s="33" t="s">
        <v>29</v>
      </c>
      <c r="I70" s="33" t="s">
        <v>10</v>
      </c>
      <c r="J70" s="33" t="s">
        <v>20</v>
      </c>
      <c r="K70" s="33" t="s">
        <v>1063</v>
      </c>
      <c r="L70" s="37">
        <v>25874</v>
      </c>
      <c r="M70" s="162">
        <v>1965828.757334</v>
      </c>
      <c r="N70" s="38">
        <v>-689044</v>
      </c>
      <c r="O70" s="38">
        <v>542467.54871057998</v>
      </c>
      <c r="P70" s="31">
        <v>1122992.057334</v>
      </c>
      <c r="Q70" s="39">
        <v>151313.36132299999</v>
      </c>
      <c r="R70" s="40">
        <v>0</v>
      </c>
      <c r="S70" s="40">
        <v>54026.209176020748</v>
      </c>
      <c r="T70" s="40">
        <v>-123.11976743386913</v>
      </c>
      <c r="U70" s="41">
        <v>53903.380081170726</v>
      </c>
      <c r="V70" s="42">
        <v>205216.74140417072</v>
      </c>
      <c r="W70" s="38">
        <v>1328208.7987381706</v>
      </c>
      <c r="X70" s="38">
        <v>101299.14220502065</v>
      </c>
      <c r="Y70" s="37">
        <v>1226909.65653315</v>
      </c>
      <c r="Z70" s="155">
        <v>0</v>
      </c>
      <c r="AA70" s="38">
        <v>57927.257787621289</v>
      </c>
      <c r="AB70" s="38">
        <v>155633.34072112053</v>
      </c>
      <c r="AC70" s="38">
        <v>108456.38</v>
      </c>
      <c r="AD70" s="38">
        <v>4868.5</v>
      </c>
      <c r="AE70" s="38">
        <v>14510.04</v>
      </c>
      <c r="AF70" s="38">
        <v>341395.51850874181</v>
      </c>
      <c r="AG70" s="146">
        <v>304105</v>
      </c>
      <c r="AH70" s="38">
        <v>404867.3</v>
      </c>
      <c r="AI70" s="38">
        <v>0</v>
      </c>
      <c r="AJ70" s="38">
        <v>100762.3</v>
      </c>
      <c r="AK70" s="38">
        <v>100762.3</v>
      </c>
      <c r="AL70" s="38">
        <v>304105</v>
      </c>
      <c r="AM70" s="38">
        <v>304105</v>
      </c>
      <c r="AN70" s="38">
        <v>0</v>
      </c>
      <c r="AO70" s="38">
        <v>1122992.057334</v>
      </c>
      <c r="AP70" s="38">
        <v>1022229.757334</v>
      </c>
      <c r="AQ70" s="38">
        <v>100762.30000000005</v>
      </c>
      <c r="AR70" s="38">
        <v>-689044</v>
      </c>
      <c r="AS70" s="38">
        <v>0</v>
      </c>
    </row>
    <row r="71" spans="2:45" s="1" customFormat="1" ht="14.25" x14ac:dyDescent="0.2">
      <c r="B71" s="33" t="s">
        <v>1808</v>
      </c>
      <c r="C71" s="34" t="s">
        <v>899</v>
      </c>
      <c r="D71" s="33" t="s">
        <v>900</v>
      </c>
      <c r="E71" s="33" t="s">
        <v>13</v>
      </c>
      <c r="F71" s="33" t="s">
        <v>11</v>
      </c>
      <c r="G71" s="33" t="s">
        <v>16</v>
      </c>
      <c r="H71" s="33" t="s">
        <v>29</v>
      </c>
      <c r="I71" s="33" t="s">
        <v>10</v>
      </c>
      <c r="J71" s="33" t="s">
        <v>12</v>
      </c>
      <c r="K71" s="33" t="s">
        <v>901</v>
      </c>
      <c r="L71" s="37">
        <v>4248</v>
      </c>
      <c r="M71" s="162">
        <v>80266.262201000005</v>
      </c>
      <c r="N71" s="38">
        <v>-43747</v>
      </c>
      <c r="O71" s="38">
        <v>37167.373872355645</v>
      </c>
      <c r="P71" s="31">
        <v>6276.3822010000004</v>
      </c>
      <c r="Q71" s="39">
        <v>8342.6919460000008</v>
      </c>
      <c r="R71" s="40">
        <v>0</v>
      </c>
      <c r="S71" s="40">
        <v>6554.6033200025167</v>
      </c>
      <c r="T71" s="40">
        <v>23630.748977689997</v>
      </c>
      <c r="U71" s="41">
        <v>30185.515072302333</v>
      </c>
      <c r="V71" s="42">
        <v>38528.207018302332</v>
      </c>
      <c r="W71" s="38">
        <v>44804.589219302332</v>
      </c>
      <c r="X71" s="38">
        <v>40573.458855358156</v>
      </c>
      <c r="Y71" s="37">
        <v>4231.1303639441721</v>
      </c>
      <c r="Z71" s="155">
        <v>0</v>
      </c>
      <c r="AA71" s="38">
        <v>7620.2959849809922</v>
      </c>
      <c r="AB71" s="38">
        <v>27964.243252885859</v>
      </c>
      <c r="AC71" s="38">
        <v>34898.01</v>
      </c>
      <c r="AD71" s="38">
        <v>1364.8532044694341</v>
      </c>
      <c r="AE71" s="38">
        <v>0</v>
      </c>
      <c r="AF71" s="38">
        <v>71847.402442336286</v>
      </c>
      <c r="AG71" s="146">
        <v>26111</v>
      </c>
      <c r="AH71" s="38">
        <v>48735.119999999995</v>
      </c>
      <c r="AI71" s="38">
        <v>0</v>
      </c>
      <c r="AJ71" s="38">
        <v>1200</v>
      </c>
      <c r="AK71" s="38">
        <v>1200</v>
      </c>
      <c r="AL71" s="38">
        <v>26111</v>
      </c>
      <c r="AM71" s="38">
        <v>47535.119999999995</v>
      </c>
      <c r="AN71" s="38">
        <v>21424.119999999995</v>
      </c>
      <c r="AO71" s="38">
        <v>6276.3822010000004</v>
      </c>
      <c r="AP71" s="38">
        <v>-16347.737798999995</v>
      </c>
      <c r="AQ71" s="38">
        <v>22624.119999999995</v>
      </c>
      <c r="AR71" s="38">
        <v>-43747</v>
      </c>
      <c r="AS71" s="38">
        <v>0</v>
      </c>
    </row>
    <row r="72" spans="2:45" s="1" customFormat="1" ht="14.25" x14ac:dyDescent="0.2">
      <c r="B72" s="33" t="s">
        <v>1808</v>
      </c>
      <c r="C72" s="34" t="s">
        <v>1052</v>
      </c>
      <c r="D72" s="33" t="s">
        <v>1053</v>
      </c>
      <c r="E72" s="33" t="s">
        <v>13</v>
      </c>
      <c r="F72" s="33" t="s">
        <v>11</v>
      </c>
      <c r="G72" s="33" t="s">
        <v>16</v>
      </c>
      <c r="H72" s="33" t="s">
        <v>29</v>
      </c>
      <c r="I72" s="33" t="s">
        <v>10</v>
      </c>
      <c r="J72" s="33" t="s">
        <v>12</v>
      </c>
      <c r="K72" s="33" t="s">
        <v>1054</v>
      </c>
      <c r="L72" s="37">
        <v>1858</v>
      </c>
      <c r="M72" s="162">
        <v>81104.270032999993</v>
      </c>
      <c r="N72" s="38">
        <v>13854</v>
      </c>
      <c r="O72" s="38">
        <v>0</v>
      </c>
      <c r="P72" s="31">
        <v>112693.59003299999</v>
      </c>
      <c r="Q72" s="39">
        <v>2737.9113579999998</v>
      </c>
      <c r="R72" s="40">
        <v>0</v>
      </c>
      <c r="S72" s="40">
        <v>2983.8841394297178</v>
      </c>
      <c r="T72" s="40">
        <v>732.11586057028217</v>
      </c>
      <c r="U72" s="41">
        <v>3716.0200385420094</v>
      </c>
      <c r="V72" s="42">
        <v>6453.9313965420097</v>
      </c>
      <c r="W72" s="38">
        <v>119147.521429542</v>
      </c>
      <c r="X72" s="38">
        <v>5594.7827614297275</v>
      </c>
      <c r="Y72" s="37">
        <v>113552.73866811227</v>
      </c>
      <c r="Z72" s="155">
        <v>0</v>
      </c>
      <c r="AA72" s="38">
        <v>5063.5932203490102</v>
      </c>
      <c r="AB72" s="38">
        <v>13329.384825011415</v>
      </c>
      <c r="AC72" s="38">
        <v>7788.2</v>
      </c>
      <c r="AD72" s="38">
        <v>9700.0371785273474</v>
      </c>
      <c r="AE72" s="38">
        <v>1016.95</v>
      </c>
      <c r="AF72" s="38">
        <v>36898.165223887772</v>
      </c>
      <c r="AG72" s="146">
        <v>0</v>
      </c>
      <c r="AH72" s="38">
        <v>22251.32</v>
      </c>
      <c r="AI72" s="38">
        <v>0</v>
      </c>
      <c r="AJ72" s="38">
        <v>1460.3000000000002</v>
      </c>
      <c r="AK72" s="38">
        <v>1460.3000000000002</v>
      </c>
      <c r="AL72" s="38">
        <v>0</v>
      </c>
      <c r="AM72" s="38">
        <v>20791.02</v>
      </c>
      <c r="AN72" s="38">
        <v>20791.02</v>
      </c>
      <c r="AO72" s="38">
        <v>112693.59003299999</v>
      </c>
      <c r="AP72" s="38">
        <v>90442.270032999979</v>
      </c>
      <c r="AQ72" s="38">
        <v>22251.320000000007</v>
      </c>
      <c r="AR72" s="38">
        <v>-12963</v>
      </c>
      <c r="AS72" s="38">
        <v>26817</v>
      </c>
    </row>
    <row r="73" spans="2:45" s="1" customFormat="1" ht="14.25" x14ac:dyDescent="0.2">
      <c r="B73" s="33" t="s">
        <v>1808</v>
      </c>
      <c r="C73" s="34" t="s">
        <v>237</v>
      </c>
      <c r="D73" s="33" t="s">
        <v>238</v>
      </c>
      <c r="E73" s="33" t="s">
        <v>13</v>
      </c>
      <c r="F73" s="33" t="s">
        <v>11</v>
      </c>
      <c r="G73" s="33" t="s">
        <v>16</v>
      </c>
      <c r="H73" s="33" t="s">
        <v>29</v>
      </c>
      <c r="I73" s="33" t="s">
        <v>10</v>
      </c>
      <c r="J73" s="33" t="s">
        <v>12</v>
      </c>
      <c r="K73" s="33" t="s">
        <v>239</v>
      </c>
      <c r="L73" s="37">
        <v>2120</v>
      </c>
      <c r="M73" s="162">
        <v>39045.879352000004</v>
      </c>
      <c r="N73" s="38">
        <v>335</v>
      </c>
      <c r="O73" s="38">
        <v>0</v>
      </c>
      <c r="P73" s="31">
        <v>59270.679352000006</v>
      </c>
      <c r="Q73" s="39">
        <v>2902.9490989999999</v>
      </c>
      <c r="R73" s="40">
        <v>0</v>
      </c>
      <c r="S73" s="40">
        <v>2954.5032971439919</v>
      </c>
      <c r="T73" s="40">
        <v>1285.4967028560081</v>
      </c>
      <c r="U73" s="41">
        <v>4240.0228642137026</v>
      </c>
      <c r="V73" s="42">
        <v>7142.9719632137021</v>
      </c>
      <c r="W73" s="38">
        <v>66413.651315213705</v>
      </c>
      <c r="X73" s="38">
        <v>5539.6936821439886</v>
      </c>
      <c r="Y73" s="37">
        <v>60873.957633069716</v>
      </c>
      <c r="Z73" s="155">
        <v>0</v>
      </c>
      <c r="AA73" s="38">
        <v>2436.4308983794463</v>
      </c>
      <c r="AB73" s="38">
        <v>12971.234658906909</v>
      </c>
      <c r="AC73" s="38">
        <v>8886.43</v>
      </c>
      <c r="AD73" s="38">
        <v>0</v>
      </c>
      <c r="AE73" s="38">
        <v>0</v>
      </c>
      <c r="AF73" s="38">
        <v>24294.095557286357</v>
      </c>
      <c r="AG73" s="146">
        <v>5452</v>
      </c>
      <c r="AH73" s="38">
        <v>23722.799999999999</v>
      </c>
      <c r="AI73" s="38">
        <v>0</v>
      </c>
      <c r="AJ73" s="38">
        <v>0</v>
      </c>
      <c r="AK73" s="38">
        <v>0</v>
      </c>
      <c r="AL73" s="38">
        <v>5452</v>
      </c>
      <c r="AM73" s="38">
        <v>23722.799999999999</v>
      </c>
      <c r="AN73" s="38">
        <v>18270.8</v>
      </c>
      <c r="AO73" s="38">
        <v>59270.679352000006</v>
      </c>
      <c r="AP73" s="38">
        <v>40999.879352000004</v>
      </c>
      <c r="AQ73" s="38">
        <v>18270.800000000003</v>
      </c>
      <c r="AR73" s="38">
        <v>335</v>
      </c>
      <c r="AS73" s="38">
        <v>0</v>
      </c>
    </row>
    <row r="74" spans="2:45" s="1" customFormat="1" ht="14.25" x14ac:dyDescent="0.2">
      <c r="B74" s="33" t="s">
        <v>1808</v>
      </c>
      <c r="C74" s="34" t="s">
        <v>335</v>
      </c>
      <c r="D74" s="33" t="s">
        <v>336</v>
      </c>
      <c r="E74" s="33" t="s">
        <v>13</v>
      </c>
      <c r="F74" s="33" t="s">
        <v>11</v>
      </c>
      <c r="G74" s="33" t="s">
        <v>16</v>
      </c>
      <c r="H74" s="33" t="s">
        <v>29</v>
      </c>
      <c r="I74" s="33" t="s">
        <v>10</v>
      </c>
      <c r="J74" s="33" t="s">
        <v>12</v>
      </c>
      <c r="K74" s="33" t="s">
        <v>337</v>
      </c>
      <c r="L74" s="37">
        <v>4843</v>
      </c>
      <c r="M74" s="162">
        <v>106224.63361999998</v>
      </c>
      <c r="N74" s="38">
        <v>-140482.57999999999</v>
      </c>
      <c r="O74" s="38">
        <v>85563.811142659571</v>
      </c>
      <c r="P74" s="31">
        <v>12143.22361999999</v>
      </c>
      <c r="Q74" s="39">
        <v>11745.472526</v>
      </c>
      <c r="R74" s="40">
        <v>0</v>
      </c>
      <c r="S74" s="40">
        <v>9770.9748137180395</v>
      </c>
      <c r="T74" s="40">
        <v>58688.411772408974</v>
      </c>
      <c r="U74" s="41">
        <v>68459.755753590434</v>
      </c>
      <c r="V74" s="42">
        <v>80205.228279590432</v>
      </c>
      <c r="W74" s="38">
        <v>92348.451899590422</v>
      </c>
      <c r="X74" s="38">
        <v>88545.295734377636</v>
      </c>
      <c r="Y74" s="37">
        <v>3803.1561652127857</v>
      </c>
      <c r="Z74" s="155">
        <v>0</v>
      </c>
      <c r="AA74" s="38">
        <v>2894.9958413973072</v>
      </c>
      <c r="AB74" s="38">
        <v>35561.127954801072</v>
      </c>
      <c r="AC74" s="38">
        <v>25948.170000000002</v>
      </c>
      <c r="AD74" s="38">
        <v>2458</v>
      </c>
      <c r="AE74" s="38">
        <v>64</v>
      </c>
      <c r="AF74" s="38">
        <v>66926.293796198384</v>
      </c>
      <c r="AG74" s="146">
        <v>17194</v>
      </c>
      <c r="AH74" s="38">
        <v>60290.17</v>
      </c>
      <c r="AI74" s="38">
        <v>0</v>
      </c>
      <c r="AJ74" s="38">
        <v>6097</v>
      </c>
      <c r="AK74" s="38">
        <v>6097</v>
      </c>
      <c r="AL74" s="38">
        <v>17194</v>
      </c>
      <c r="AM74" s="38">
        <v>54193.17</v>
      </c>
      <c r="AN74" s="38">
        <v>36999.17</v>
      </c>
      <c r="AO74" s="38">
        <v>12143.22361999999</v>
      </c>
      <c r="AP74" s="38">
        <v>-30952.946380000009</v>
      </c>
      <c r="AQ74" s="38">
        <v>43096.17</v>
      </c>
      <c r="AR74" s="38">
        <v>-140482.57999999999</v>
      </c>
      <c r="AS74" s="38">
        <v>0</v>
      </c>
    </row>
    <row r="75" spans="2:45" s="1" customFormat="1" ht="14.25" x14ac:dyDescent="0.2">
      <c r="B75" s="33" t="s">
        <v>1808</v>
      </c>
      <c r="C75" s="34" t="s">
        <v>1373</v>
      </c>
      <c r="D75" s="33" t="s">
        <v>1374</v>
      </c>
      <c r="E75" s="33" t="s">
        <v>13</v>
      </c>
      <c r="F75" s="33" t="s">
        <v>11</v>
      </c>
      <c r="G75" s="33" t="s">
        <v>16</v>
      </c>
      <c r="H75" s="33" t="s">
        <v>29</v>
      </c>
      <c r="I75" s="33" t="s">
        <v>10</v>
      </c>
      <c r="J75" s="33" t="s">
        <v>12</v>
      </c>
      <c r="K75" s="33" t="s">
        <v>1375</v>
      </c>
      <c r="L75" s="37">
        <v>3417</v>
      </c>
      <c r="M75" s="162">
        <v>109749.299696</v>
      </c>
      <c r="N75" s="38">
        <v>-28628</v>
      </c>
      <c r="O75" s="38">
        <v>21665</v>
      </c>
      <c r="P75" s="31">
        <v>54721.529695999998</v>
      </c>
      <c r="Q75" s="39">
        <v>7523.2132009999996</v>
      </c>
      <c r="R75" s="40">
        <v>0</v>
      </c>
      <c r="S75" s="40">
        <v>3333.5335645727087</v>
      </c>
      <c r="T75" s="40">
        <v>3500.4664354272913</v>
      </c>
      <c r="U75" s="41">
        <v>6834.0368523670859</v>
      </c>
      <c r="V75" s="42">
        <v>14357.250053367086</v>
      </c>
      <c r="W75" s="38">
        <v>69078.779749367081</v>
      </c>
      <c r="X75" s="38">
        <v>6250.375433572699</v>
      </c>
      <c r="Y75" s="37">
        <v>62828.404315794382</v>
      </c>
      <c r="Z75" s="155">
        <v>0</v>
      </c>
      <c r="AA75" s="38">
        <v>3941.6016237741132</v>
      </c>
      <c r="AB75" s="38">
        <v>24507.365995787521</v>
      </c>
      <c r="AC75" s="38">
        <v>18327.43</v>
      </c>
      <c r="AD75" s="38">
        <v>105</v>
      </c>
      <c r="AE75" s="38">
        <v>181.25</v>
      </c>
      <c r="AF75" s="38">
        <v>47062.647619561634</v>
      </c>
      <c r="AG75" s="146">
        <v>22296</v>
      </c>
      <c r="AH75" s="38">
        <v>45199.229999999996</v>
      </c>
      <c r="AI75" s="38">
        <v>0</v>
      </c>
      <c r="AJ75" s="38">
        <v>6963</v>
      </c>
      <c r="AK75" s="38">
        <v>6963</v>
      </c>
      <c r="AL75" s="38">
        <v>22296</v>
      </c>
      <c r="AM75" s="38">
        <v>38236.229999999996</v>
      </c>
      <c r="AN75" s="38">
        <v>15940.229999999996</v>
      </c>
      <c r="AO75" s="38">
        <v>54721.529695999998</v>
      </c>
      <c r="AP75" s="38">
        <v>31818.299696000002</v>
      </c>
      <c r="AQ75" s="38">
        <v>22903.229999999996</v>
      </c>
      <c r="AR75" s="38">
        <v>-28628</v>
      </c>
      <c r="AS75" s="38">
        <v>0</v>
      </c>
    </row>
    <row r="76" spans="2:45" s="1" customFormat="1" ht="14.25" x14ac:dyDescent="0.2">
      <c r="B76" s="33" t="s">
        <v>1808</v>
      </c>
      <c r="C76" s="34" t="s">
        <v>789</v>
      </c>
      <c r="D76" s="33" t="s">
        <v>790</v>
      </c>
      <c r="E76" s="33" t="s">
        <v>13</v>
      </c>
      <c r="F76" s="33" t="s">
        <v>11</v>
      </c>
      <c r="G76" s="33" t="s">
        <v>16</v>
      </c>
      <c r="H76" s="33" t="s">
        <v>29</v>
      </c>
      <c r="I76" s="33" t="s">
        <v>10</v>
      </c>
      <c r="J76" s="33" t="s">
        <v>12</v>
      </c>
      <c r="K76" s="33" t="s">
        <v>791</v>
      </c>
      <c r="L76" s="37">
        <v>3114</v>
      </c>
      <c r="M76" s="162">
        <v>82946.973770000011</v>
      </c>
      <c r="N76" s="38">
        <v>-98989.1</v>
      </c>
      <c r="O76" s="38">
        <v>15559.459857212398</v>
      </c>
      <c r="P76" s="31">
        <v>-67278.126229999994</v>
      </c>
      <c r="Q76" s="39">
        <v>5192.0860730000004</v>
      </c>
      <c r="R76" s="40">
        <v>67278.126229999994</v>
      </c>
      <c r="S76" s="40">
        <v>3619.2104605728186</v>
      </c>
      <c r="T76" s="40">
        <v>7775.8443965538027</v>
      </c>
      <c r="U76" s="41">
        <v>78673.605332509906</v>
      </c>
      <c r="V76" s="42">
        <v>83865.691405509904</v>
      </c>
      <c r="W76" s="38">
        <v>83865.691405509904</v>
      </c>
      <c r="X76" s="38">
        <v>20320.202550785238</v>
      </c>
      <c r="Y76" s="37">
        <v>63545.488854724666</v>
      </c>
      <c r="Z76" s="155">
        <v>1335.1629299303816</v>
      </c>
      <c r="AA76" s="38">
        <v>3363.0611382353236</v>
      </c>
      <c r="AB76" s="38">
        <v>13006.891571116075</v>
      </c>
      <c r="AC76" s="38">
        <v>13052.99</v>
      </c>
      <c r="AD76" s="38">
        <v>782.06479868207248</v>
      </c>
      <c r="AE76" s="38">
        <v>1414.24</v>
      </c>
      <c r="AF76" s="38">
        <v>32954.410437963852</v>
      </c>
      <c r="AG76" s="146">
        <v>36820</v>
      </c>
      <c r="AH76" s="38">
        <v>39413</v>
      </c>
      <c r="AI76" s="38">
        <v>0</v>
      </c>
      <c r="AJ76" s="38">
        <v>2593</v>
      </c>
      <c r="AK76" s="38">
        <v>2593</v>
      </c>
      <c r="AL76" s="38">
        <v>36820</v>
      </c>
      <c r="AM76" s="38">
        <v>36820</v>
      </c>
      <c r="AN76" s="38">
        <v>0</v>
      </c>
      <c r="AO76" s="38">
        <v>-67278.126229999994</v>
      </c>
      <c r="AP76" s="38">
        <v>-69871.126229999994</v>
      </c>
      <c r="AQ76" s="38">
        <v>2593</v>
      </c>
      <c r="AR76" s="38">
        <v>-105337</v>
      </c>
      <c r="AS76" s="38">
        <v>6347.8999999999942</v>
      </c>
    </row>
    <row r="77" spans="2:45" s="1" customFormat="1" ht="14.25" x14ac:dyDescent="0.2">
      <c r="B77" s="33" t="s">
        <v>1808</v>
      </c>
      <c r="C77" s="34" t="s">
        <v>1364</v>
      </c>
      <c r="D77" s="33" t="s">
        <v>1365</v>
      </c>
      <c r="E77" s="33" t="s">
        <v>13</v>
      </c>
      <c r="F77" s="33" t="s">
        <v>11</v>
      </c>
      <c r="G77" s="33" t="s">
        <v>16</v>
      </c>
      <c r="H77" s="33" t="s">
        <v>29</v>
      </c>
      <c r="I77" s="33" t="s">
        <v>10</v>
      </c>
      <c r="J77" s="33" t="s">
        <v>22</v>
      </c>
      <c r="K77" s="33" t="s">
        <v>1366</v>
      </c>
      <c r="L77" s="37">
        <v>621</v>
      </c>
      <c r="M77" s="162">
        <v>9625.1248319999995</v>
      </c>
      <c r="N77" s="38">
        <v>-181521</v>
      </c>
      <c r="O77" s="38">
        <v>89710.909045834866</v>
      </c>
      <c r="P77" s="31">
        <v>-177946.47416799999</v>
      </c>
      <c r="Q77" s="39">
        <v>2332.9062170000002</v>
      </c>
      <c r="R77" s="40">
        <v>177946.47416799999</v>
      </c>
      <c r="S77" s="40">
        <v>2230.2505062865707</v>
      </c>
      <c r="T77" s="40">
        <v>65474.587005120353</v>
      </c>
      <c r="U77" s="41">
        <v>245652.63635489903</v>
      </c>
      <c r="V77" s="42">
        <v>247985.54257189904</v>
      </c>
      <c r="W77" s="38">
        <v>247985.54257189904</v>
      </c>
      <c r="X77" s="38">
        <v>93511.19172112146</v>
      </c>
      <c r="Y77" s="37">
        <v>154474.35085077758</v>
      </c>
      <c r="Z77" s="155">
        <v>0</v>
      </c>
      <c r="AA77" s="38">
        <v>707.79517664403033</v>
      </c>
      <c r="AB77" s="38">
        <v>4470.9541199667974</v>
      </c>
      <c r="AC77" s="38">
        <v>6279.04</v>
      </c>
      <c r="AD77" s="38">
        <v>902</v>
      </c>
      <c r="AE77" s="38">
        <v>0</v>
      </c>
      <c r="AF77" s="38">
        <v>12359.789296610827</v>
      </c>
      <c r="AG77" s="146">
        <v>111</v>
      </c>
      <c r="AH77" s="38">
        <v>6863.4009999999998</v>
      </c>
      <c r="AI77" s="38">
        <v>111</v>
      </c>
      <c r="AJ77" s="38">
        <v>789.40000000000009</v>
      </c>
      <c r="AK77" s="38">
        <v>678.40000000000009</v>
      </c>
      <c r="AL77" s="38">
        <v>0</v>
      </c>
      <c r="AM77" s="38">
        <v>6074.0009999999993</v>
      </c>
      <c r="AN77" s="38">
        <v>6074.0009999999993</v>
      </c>
      <c r="AO77" s="38">
        <v>-177946.47416799999</v>
      </c>
      <c r="AP77" s="38">
        <v>-184698.87516799997</v>
      </c>
      <c r="AQ77" s="38">
        <v>6752.4010000000126</v>
      </c>
      <c r="AR77" s="38">
        <v>-181521</v>
      </c>
      <c r="AS77" s="38">
        <v>0</v>
      </c>
    </row>
    <row r="78" spans="2:45" s="1" customFormat="1" ht="14.25" x14ac:dyDescent="0.2">
      <c r="B78" s="33" t="s">
        <v>1808</v>
      </c>
      <c r="C78" s="34" t="s">
        <v>392</v>
      </c>
      <c r="D78" s="33" t="s">
        <v>393</v>
      </c>
      <c r="E78" s="33" t="s">
        <v>13</v>
      </c>
      <c r="F78" s="33" t="s">
        <v>11</v>
      </c>
      <c r="G78" s="33" t="s">
        <v>16</v>
      </c>
      <c r="H78" s="33" t="s">
        <v>29</v>
      </c>
      <c r="I78" s="33" t="s">
        <v>10</v>
      </c>
      <c r="J78" s="33" t="s">
        <v>12</v>
      </c>
      <c r="K78" s="33" t="s">
        <v>394</v>
      </c>
      <c r="L78" s="37">
        <v>3882</v>
      </c>
      <c r="M78" s="162">
        <v>112379.067714</v>
      </c>
      <c r="N78" s="38">
        <v>-78760</v>
      </c>
      <c r="O78" s="38">
        <v>32797.536628692738</v>
      </c>
      <c r="P78" s="31">
        <v>82768.647713999992</v>
      </c>
      <c r="Q78" s="39">
        <v>10068.571347999999</v>
      </c>
      <c r="R78" s="40">
        <v>0</v>
      </c>
      <c r="S78" s="40">
        <v>6576.613421716811</v>
      </c>
      <c r="T78" s="40">
        <v>1187.386578283189</v>
      </c>
      <c r="U78" s="41">
        <v>7764.0418673950926</v>
      </c>
      <c r="V78" s="42">
        <v>17832.613215395093</v>
      </c>
      <c r="W78" s="38">
        <v>100601.26092939508</v>
      </c>
      <c r="X78" s="38">
        <v>12331.150165716812</v>
      </c>
      <c r="Y78" s="37">
        <v>88270.110763678269</v>
      </c>
      <c r="Z78" s="155">
        <v>0</v>
      </c>
      <c r="AA78" s="38">
        <v>18286.760222473953</v>
      </c>
      <c r="AB78" s="38">
        <v>28687.129944324242</v>
      </c>
      <c r="AC78" s="38">
        <v>16272.23</v>
      </c>
      <c r="AD78" s="38">
        <v>1639.4578202499999</v>
      </c>
      <c r="AE78" s="38">
        <v>5757.09</v>
      </c>
      <c r="AF78" s="38">
        <v>70642.667987048189</v>
      </c>
      <c r="AG78" s="146">
        <v>0</v>
      </c>
      <c r="AH78" s="38">
        <v>49149.579999999994</v>
      </c>
      <c r="AI78" s="38">
        <v>0</v>
      </c>
      <c r="AJ78" s="38">
        <v>5710</v>
      </c>
      <c r="AK78" s="38">
        <v>5710</v>
      </c>
      <c r="AL78" s="38">
        <v>0</v>
      </c>
      <c r="AM78" s="38">
        <v>43439.579999999994</v>
      </c>
      <c r="AN78" s="38">
        <v>43439.579999999994</v>
      </c>
      <c r="AO78" s="38">
        <v>82768.647713999992</v>
      </c>
      <c r="AP78" s="38">
        <v>33619.067713999997</v>
      </c>
      <c r="AQ78" s="38">
        <v>49149.579999999987</v>
      </c>
      <c r="AR78" s="38">
        <v>-78760</v>
      </c>
      <c r="AS78" s="38">
        <v>0</v>
      </c>
    </row>
    <row r="79" spans="2:45" s="1" customFormat="1" ht="14.25" x14ac:dyDescent="0.2">
      <c r="B79" s="33" t="s">
        <v>1808</v>
      </c>
      <c r="C79" s="34" t="s">
        <v>1681</v>
      </c>
      <c r="D79" s="33" t="s">
        <v>1682</v>
      </c>
      <c r="E79" s="33" t="s">
        <v>13</v>
      </c>
      <c r="F79" s="33" t="s">
        <v>11</v>
      </c>
      <c r="G79" s="33" t="s">
        <v>16</v>
      </c>
      <c r="H79" s="33" t="s">
        <v>29</v>
      </c>
      <c r="I79" s="33" t="s">
        <v>10</v>
      </c>
      <c r="J79" s="33" t="s">
        <v>12</v>
      </c>
      <c r="K79" s="33" t="s">
        <v>1683</v>
      </c>
      <c r="L79" s="37">
        <v>2438</v>
      </c>
      <c r="M79" s="162">
        <v>127422.739541</v>
      </c>
      <c r="N79" s="38">
        <v>-15984.2</v>
      </c>
      <c r="O79" s="38">
        <v>2878.8195854297956</v>
      </c>
      <c r="P79" s="31">
        <v>137552.81349510001</v>
      </c>
      <c r="Q79" s="39">
        <v>14107.704657</v>
      </c>
      <c r="R79" s="40">
        <v>0</v>
      </c>
      <c r="S79" s="40">
        <v>3154.3980742869257</v>
      </c>
      <c r="T79" s="40">
        <v>1721.6019257130743</v>
      </c>
      <c r="U79" s="41">
        <v>4876.0262938457581</v>
      </c>
      <c r="V79" s="42">
        <v>18983.730950845758</v>
      </c>
      <c r="W79" s="38">
        <v>156536.54444594576</v>
      </c>
      <c r="X79" s="38">
        <v>5914.4963892869418</v>
      </c>
      <c r="Y79" s="37">
        <v>150622.04805665882</v>
      </c>
      <c r="Z79" s="155">
        <v>0</v>
      </c>
      <c r="AA79" s="38">
        <v>2541.8843133440564</v>
      </c>
      <c r="AB79" s="38">
        <v>13486.829795877964</v>
      </c>
      <c r="AC79" s="38">
        <v>10219.4</v>
      </c>
      <c r="AD79" s="38">
        <v>743</v>
      </c>
      <c r="AE79" s="38">
        <v>969.45</v>
      </c>
      <c r="AF79" s="38">
        <v>27960.564109222021</v>
      </c>
      <c r="AG79" s="146">
        <v>35482</v>
      </c>
      <c r="AH79" s="38">
        <v>48224.273954100005</v>
      </c>
      <c r="AI79" s="38">
        <v>0</v>
      </c>
      <c r="AJ79" s="38">
        <v>12742.273954100001</v>
      </c>
      <c r="AK79" s="38">
        <v>12742.273954100001</v>
      </c>
      <c r="AL79" s="38">
        <v>35482</v>
      </c>
      <c r="AM79" s="38">
        <v>35482</v>
      </c>
      <c r="AN79" s="38">
        <v>0</v>
      </c>
      <c r="AO79" s="38">
        <v>137552.81349510001</v>
      </c>
      <c r="AP79" s="38">
        <v>124810.53954100001</v>
      </c>
      <c r="AQ79" s="38">
        <v>12742.273954100005</v>
      </c>
      <c r="AR79" s="38">
        <v>-32908</v>
      </c>
      <c r="AS79" s="38">
        <v>16923.8</v>
      </c>
    </row>
    <row r="80" spans="2:45" s="1" customFormat="1" ht="14.25" x14ac:dyDescent="0.2">
      <c r="B80" s="33" t="s">
        <v>1808</v>
      </c>
      <c r="C80" s="34" t="s">
        <v>736</v>
      </c>
      <c r="D80" s="33" t="s">
        <v>737</v>
      </c>
      <c r="E80" s="33" t="s">
        <v>13</v>
      </c>
      <c r="F80" s="33" t="s">
        <v>11</v>
      </c>
      <c r="G80" s="33" t="s">
        <v>16</v>
      </c>
      <c r="H80" s="33" t="s">
        <v>29</v>
      </c>
      <c r="I80" s="33" t="s">
        <v>10</v>
      </c>
      <c r="J80" s="33" t="s">
        <v>18</v>
      </c>
      <c r="K80" s="33" t="s">
        <v>738</v>
      </c>
      <c r="L80" s="37">
        <v>6970</v>
      </c>
      <c r="M80" s="162">
        <v>282264.63723300002</v>
      </c>
      <c r="N80" s="38">
        <v>-50545</v>
      </c>
      <c r="O80" s="38">
        <v>0</v>
      </c>
      <c r="P80" s="31">
        <v>297554.63723300002</v>
      </c>
      <c r="Q80" s="39">
        <v>16844.198636000001</v>
      </c>
      <c r="R80" s="40">
        <v>0</v>
      </c>
      <c r="S80" s="40">
        <v>8384.0815988603626</v>
      </c>
      <c r="T80" s="40">
        <v>5555.9184011396374</v>
      </c>
      <c r="U80" s="41">
        <v>13940.075171495053</v>
      </c>
      <c r="V80" s="42">
        <v>30784.273807495054</v>
      </c>
      <c r="W80" s="38">
        <v>328338.91104049509</v>
      </c>
      <c r="X80" s="38">
        <v>15720.152997860452</v>
      </c>
      <c r="Y80" s="37">
        <v>312618.75804263464</v>
      </c>
      <c r="Z80" s="155">
        <v>0</v>
      </c>
      <c r="AA80" s="38">
        <v>7038.9831407287893</v>
      </c>
      <c r="AB80" s="38">
        <v>49792.55003127861</v>
      </c>
      <c r="AC80" s="38">
        <v>50334.79</v>
      </c>
      <c r="AD80" s="38">
        <v>1861</v>
      </c>
      <c r="AE80" s="38">
        <v>0</v>
      </c>
      <c r="AF80" s="38">
        <v>109027.3231720074</v>
      </c>
      <c r="AG80" s="146">
        <v>124000</v>
      </c>
      <c r="AH80" s="38">
        <v>143451</v>
      </c>
      <c r="AI80" s="38">
        <v>0</v>
      </c>
      <c r="AJ80" s="38">
        <v>19451</v>
      </c>
      <c r="AK80" s="38">
        <v>19451</v>
      </c>
      <c r="AL80" s="38">
        <v>124000</v>
      </c>
      <c r="AM80" s="38">
        <v>124000</v>
      </c>
      <c r="AN80" s="38">
        <v>0</v>
      </c>
      <c r="AO80" s="38">
        <v>297554.63723300002</v>
      </c>
      <c r="AP80" s="38">
        <v>278103.63723300002</v>
      </c>
      <c r="AQ80" s="38">
        <v>19451</v>
      </c>
      <c r="AR80" s="38">
        <v>-50545</v>
      </c>
      <c r="AS80" s="38">
        <v>0</v>
      </c>
    </row>
    <row r="81" spans="2:45" s="1" customFormat="1" ht="14.25" x14ac:dyDescent="0.2">
      <c r="B81" s="33" t="s">
        <v>1808</v>
      </c>
      <c r="C81" s="34" t="s">
        <v>458</v>
      </c>
      <c r="D81" s="33" t="s">
        <v>459</v>
      </c>
      <c r="E81" s="33" t="s">
        <v>13</v>
      </c>
      <c r="F81" s="33" t="s">
        <v>11</v>
      </c>
      <c r="G81" s="33" t="s">
        <v>16</v>
      </c>
      <c r="H81" s="33" t="s">
        <v>29</v>
      </c>
      <c r="I81" s="33" t="s">
        <v>10</v>
      </c>
      <c r="J81" s="33" t="s">
        <v>18</v>
      </c>
      <c r="K81" s="33" t="s">
        <v>460</v>
      </c>
      <c r="L81" s="37">
        <v>8903</v>
      </c>
      <c r="M81" s="162">
        <v>215321.20041100003</v>
      </c>
      <c r="N81" s="38">
        <v>-109284</v>
      </c>
      <c r="O81" s="38">
        <v>70597.328704243555</v>
      </c>
      <c r="P81" s="31">
        <v>16687.779411000025</v>
      </c>
      <c r="Q81" s="39">
        <v>24696.563959999999</v>
      </c>
      <c r="R81" s="40">
        <v>0</v>
      </c>
      <c r="S81" s="40">
        <v>24297.981474295044</v>
      </c>
      <c r="T81" s="40">
        <v>41769.967103149917</v>
      </c>
      <c r="U81" s="41">
        <v>66068.304849071181</v>
      </c>
      <c r="V81" s="42">
        <v>90764.86880907118</v>
      </c>
      <c r="W81" s="38">
        <v>107452.64822007121</v>
      </c>
      <c r="X81" s="38">
        <v>96032.434387538568</v>
      </c>
      <c r="Y81" s="37">
        <v>11420.213832532638</v>
      </c>
      <c r="Z81" s="155">
        <v>0</v>
      </c>
      <c r="AA81" s="38">
        <v>5728.1300043956544</v>
      </c>
      <c r="AB81" s="38">
        <v>77727.64328173679</v>
      </c>
      <c r="AC81" s="38">
        <v>37318.82</v>
      </c>
      <c r="AD81" s="38">
        <v>2971</v>
      </c>
      <c r="AE81" s="38">
        <v>137</v>
      </c>
      <c r="AF81" s="38">
        <v>123882.59328613244</v>
      </c>
      <c r="AG81" s="146">
        <v>46820</v>
      </c>
      <c r="AH81" s="38">
        <v>102235.579</v>
      </c>
      <c r="AI81" s="38">
        <v>0</v>
      </c>
      <c r="AJ81" s="38">
        <v>4364.9000000000005</v>
      </c>
      <c r="AK81" s="38">
        <v>4364.9000000000005</v>
      </c>
      <c r="AL81" s="38">
        <v>46820</v>
      </c>
      <c r="AM81" s="38">
        <v>97870.679000000004</v>
      </c>
      <c r="AN81" s="38">
        <v>51050.679000000004</v>
      </c>
      <c r="AO81" s="38">
        <v>16687.779411000025</v>
      </c>
      <c r="AP81" s="38">
        <v>-38727.79958899998</v>
      </c>
      <c r="AQ81" s="38">
        <v>55415.578999999998</v>
      </c>
      <c r="AR81" s="38">
        <v>-109284</v>
      </c>
      <c r="AS81" s="38">
        <v>0</v>
      </c>
    </row>
    <row r="82" spans="2:45" s="1" customFormat="1" ht="14.25" x14ac:dyDescent="0.2">
      <c r="B82" s="33" t="s">
        <v>1808</v>
      </c>
      <c r="C82" s="34" t="s">
        <v>1136</v>
      </c>
      <c r="D82" s="33" t="s">
        <v>1137</v>
      </c>
      <c r="E82" s="33" t="s">
        <v>13</v>
      </c>
      <c r="F82" s="33" t="s">
        <v>11</v>
      </c>
      <c r="G82" s="33" t="s">
        <v>16</v>
      </c>
      <c r="H82" s="33" t="s">
        <v>29</v>
      </c>
      <c r="I82" s="33" t="s">
        <v>10</v>
      </c>
      <c r="J82" s="33" t="s">
        <v>12</v>
      </c>
      <c r="K82" s="33" t="s">
        <v>1138</v>
      </c>
      <c r="L82" s="37">
        <v>3497</v>
      </c>
      <c r="M82" s="162">
        <v>104644.88435699999</v>
      </c>
      <c r="N82" s="38">
        <v>-42329</v>
      </c>
      <c r="O82" s="38">
        <v>14175.701528020907</v>
      </c>
      <c r="P82" s="31">
        <v>93120.314356999996</v>
      </c>
      <c r="Q82" s="39">
        <v>8984.563983</v>
      </c>
      <c r="R82" s="40">
        <v>0</v>
      </c>
      <c r="S82" s="40">
        <v>6573.6238365739537</v>
      </c>
      <c r="T82" s="40">
        <v>420.37616342604633</v>
      </c>
      <c r="U82" s="41">
        <v>6994.037715167603</v>
      </c>
      <c r="V82" s="42">
        <v>15978.601698167604</v>
      </c>
      <c r="W82" s="38">
        <v>109098.9160551676</v>
      </c>
      <c r="X82" s="38">
        <v>12325.54469357396</v>
      </c>
      <c r="Y82" s="37">
        <v>96773.371361593643</v>
      </c>
      <c r="Z82" s="155">
        <v>0</v>
      </c>
      <c r="AA82" s="38">
        <v>6568.8846306588785</v>
      </c>
      <c r="AB82" s="38">
        <v>23108.21354892755</v>
      </c>
      <c r="AC82" s="38">
        <v>17230.810000000001</v>
      </c>
      <c r="AD82" s="38">
        <v>705</v>
      </c>
      <c r="AE82" s="38">
        <v>0</v>
      </c>
      <c r="AF82" s="38">
        <v>47612.908179586433</v>
      </c>
      <c r="AG82" s="146">
        <v>31276</v>
      </c>
      <c r="AH82" s="38">
        <v>41931.43</v>
      </c>
      <c r="AI82" s="38">
        <v>0</v>
      </c>
      <c r="AJ82" s="38">
        <v>2800</v>
      </c>
      <c r="AK82" s="38">
        <v>2800</v>
      </c>
      <c r="AL82" s="38">
        <v>31276</v>
      </c>
      <c r="AM82" s="38">
        <v>39131.43</v>
      </c>
      <c r="AN82" s="38">
        <v>7855.43</v>
      </c>
      <c r="AO82" s="38">
        <v>93120.314356999996</v>
      </c>
      <c r="AP82" s="38">
        <v>82464.884357000003</v>
      </c>
      <c r="AQ82" s="38">
        <v>10655.429999999993</v>
      </c>
      <c r="AR82" s="38">
        <v>-42329</v>
      </c>
      <c r="AS82" s="38">
        <v>0</v>
      </c>
    </row>
    <row r="83" spans="2:45" s="1" customFormat="1" ht="14.25" x14ac:dyDescent="0.2">
      <c r="B83" s="33" t="s">
        <v>1808</v>
      </c>
      <c r="C83" s="34" t="s">
        <v>1418</v>
      </c>
      <c r="D83" s="33" t="s">
        <v>1419</v>
      </c>
      <c r="E83" s="33" t="s">
        <v>13</v>
      </c>
      <c r="F83" s="33" t="s">
        <v>11</v>
      </c>
      <c r="G83" s="33" t="s">
        <v>16</v>
      </c>
      <c r="H83" s="33" t="s">
        <v>29</v>
      </c>
      <c r="I83" s="33" t="s">
        <v>10</v>
      </c>
      <c r="J83" s="33" t="s">
        <v>18</v>
      </c>
      <c r="K83" s="33" t="s">
        <v>1420</v>
      </c>
      <c r="L83" s="37">
        <v>7063</v>
      </c>
      <c r="M83" s="162">
        <v>199045.955006</v>
      </c>
      <c r="N83" s="38">
        <v>-189602</v>
      </c>
      <c r="O83" s="38">
        <v>120153.39044852427</v>
      </c>
      <c r="P83" s="31">
        <v>88694.314006000015</v>
      </c>
      <c r="Q83" s="39">
        <v>18971.137836000002</v>
      </c>
      <c r="R83" s="40">
        <v>0</v>
      </c>
      <c r="S83" s="40">
        <v>14484.659414862706</v>
      </c>
      <c r="T83" s="40">
        <v>20534.242190355675</v>
      </c>
      <c r="U83" s="41">
        <v>35019.090444758462</v>
      </c>
      <c r="V83" s="42">
        <v>53990.228280758463</v>
      </c>
      <c r="W83" s="38">
        <v>142684.54228675849</v>
      </c>
      <c r="X83" s="38">
        <v>52320.751997386978</v>
      </c>
      <c r="Y83" s="37">
        <v>90363.790289371507</v>
      </c>
      <c r="Z83" s="155">
        <v>0</v>
      </c>
      <c r="AA83" s="38">
        <v>4872.1389754501852</v>
      </c>
      <c r="AB83" s="38">
        <v>57289.534997427778</v>
      </c>
      <c r="AC83" s="38">
        <v>31878.42</v>
      </c>
      <c r="AD83" s="38">
        <v>3969</v>
      </c>
      <c r="AE83" s="38">
        <v>93.85</v>
      </c>
      <c r="AF83" s="38">
        <v>98102.943972877969</v>
      </c>
      <c r="AG83" s="146">
        <v>0</v>
      </c>
      <c r="AH83" s="38">
        <v>79250.359000000011</v>
      </c>
      <c r="AI83" s="38">
        <v>0</v>
      </c>
      <c r="AJ83" s="38">
        <v>1606.8000000000002</v>
      </c>
      <c r="AK83" s="38">
        <v>1606.8000000000002</v>
      </c>
      <c r="AL83" s="38">
        <v>0</v>
      </c>
      <c r="AM83" s="38">
        <v>77643.559000000008</v>
      </c>
      <c r="AN83" s="38">
        <v>77643.559000000008</v>
      </c>
      <c r="AO83" s="38">
        <v>88694.314006000015</v>
      </c>
      <c r="AP83" s="38">
        <v>9443.9550060000038</v>
      </c>
      <c r="AQ83" s="38">
        <v>79250.359000000011</v>
      </c>
      <c r="AR83" s="38">
        <v>-189602</v>
      </c>
      <c r="AS83" s="38">
        <v>0</v>
      </c>
    </row>
    <row r="84" spans="2:45" s="1" customFormat="1" ht="14.25" x14ac:dyDescent="0.2">
      <c r="B84" s="33" t="s">
        <v>1808</v>
      </c>
      <c r="C84" s="34" t="s">
        <v>1133</v>
      </c>
      <c r="D84" s="33" t="s">
        <v>1134</v>
      </c>
      <c r="E84" s="33" t="s">
        <v>13</v>
      </c>
      <c r="F84" s="33" t="s">
        <v>11</v>
      </c>
      <c r="G84" s="33" t="s">
        <v>16</v>
      </c>
      <c r="H84" s="33" t="s">
        <v>29</v>
      </c>
      <c r="I84" s="33" t="s">
        <v>10</v>
      </c>
      <c r="J84" s="33" t="s">
        <v>21</v>
      </c>
      <c r="K84" s="33" t="s">
        <v>1135</v>
      </c>
      <c r="L84" s="37">
        <v>16128</v>
      </c>
      <c r="M84" s="162">
        <v>433578.83716099994</v>
      </c>
      <c r="N84" s="38">
        <v>81465</v>
      </c>
      <c r="O84" s="38">
        <v>0</v>
      </c>
      <c r="P84" s="31">
        <v>312732.39716099994</v>
      </c>
      <c r="Q84" s="39">
        <v>39350.899026999999</v>
      </c>
      <c r="R84" s="40">
        <v>0</v>
      </c>
      <c r="S84" s="40">
        <v>36815.17468687128</v>
      </c>
      <c r="T84" s="40">
        <v>-246.38849366694922</v>
      </c>
      <c r="U84" s="41">
        <v>36568.983390502064</v>
      </c>
      <c r="V84" s="42">
        <v>75919.882417502056</v>
      </c>
      <c r="W84" s="38">
        <v>388652.279578502</v>
      </c>
      <c r="X84" s="38">
        <v>69028.452537871315</v>
      </c>
      <c r="Y84" s="37">
        <v>319623.82704063068</v>
      </c>
      <c r="Z84" s="155">
        <v>0</v>
      </c>
      <c r="AA84" s="38">
        <v>31584.542758892265</v>
      </c>
      <c r="AB84" s="38">
        <v>103296.77169901118</v>
      </c>
      <c r="AC84" s="38">
        <v>67603.95</v>
      </c>
      <c r="AD84" s="38">
        <v>4587.6450310914806</v>
      </c>
      <c r="AE84" s="38">
        <v>351.25</v>
      </c>
      <c r="AF84" s="38">
        <v>207424.15948899492</v>
      </c>
      <c r="AG84" s="146">
        <v>77743</v>
      </c>
      <c r="AH84" s="38">
        <v>181762.56</v>
      </c>
      <c r="AI84" s="38">
        <v>0</v>
      </c>
      <c r="AJ84" s="38">
        <v>0</v>
      </c>
      <c r="AK84" s="38">
        <v>0</v>
      </c>
      <c r="AL84" s="38">
        <v>77743</v>
      </c>
      <c r="AM84" s="38">
        <v>181762.56</v>
      </c>
      <c r="AN84" s="38">
        <v>104019.56</v>
      </c>
      <c r="AO84" s="38">
        <v>312732.39716099994</v>
      </c>
      <c r="AP84" s="38">
        <v>208712.83716099994</v>
      </c>
      <c r="AQ84" s="38">
        <v>104019.56</v>
      </c>
      <c r="AR84" s="38">
        <v>81465</v>
      </c>
      <c r="AS84" s="38">
        <v>0</v>
      </c>
    </row>
    <row r="85" spans="2:45" s="1" customFormat="1" ht="14.25" x14ac:dyDescent="0.2">
      <c r="B85" s="33" t="s">
        <v>1808</v>
      </c>
      <c r="C85" s="34" t="s">
        <v>1358</v>
      </c>
      <c r="D85" s="33" t="s">
        <v>1359</v>
      </c>
      <c r="E85" s="33" t="s">
        <v>13</v>
      </c>
      <c r="F85" s="33" t="s">
        <v>11</v>
      </c>
      <c r="G85" s="33" t="s">
        <v>16</v>
      </c>
      <c r="H85" s="33" t="s">
        <v>29</v>
      </c>
      <c r="I85" s="33" t="s">
        <v>10</v>
      </c>
      <c r="J85" s="33" t="s">
        <v>18</v>
      </c>
      <c r="K85" s="33" t="s">
        <v>1360</v>
      </c>
      <c r="L85" s="37">
        <v>5657</v>
      </c>
      <c r="M85" s="162">
        <v>115608.92556</v>
      </c>
      <c r="N85" s="38">
        <v>-123989</v>
      </c>
      <c r="O85" s="38">
        <v>66583.644318500839</v>
      </c>
      <c r="P85" s="31">
        <v>19467.326560000016</v>
      </c>
      <c r="Q85" s="39">
        <v>11237.109496999999</v>
      </c>
      <c r="R85" s="40">
        <v>0</v>
      </c>
      <c r="S85" s="40">
        <v>8497.2022994318359</v>
      </c>
      <c r="T85" s="40">
        <v>35950.318679850752</v>
      </c>
      <c r="U85" s="41">
        <v>44447.760662683126</v>
      </c>
      <c r="V85" s="42">
        <v>55684.870159683123</v>
      </c>
      <c r="W85" s="38">
        <v>75152.196719683139</v>
      </c>
      <c r="X85" s="38">
        <v>59246.514584932665</v>
      </c>
      <c r="Y85" s="37">
        <v>15905.682134750474</v>
      </c>
      <c r="Z85" s="155">
        <v>0</v>
      </c>
      <c r="AA85" s="38">
        <v>5088.3671404209344</v>
      </c>
      <c r="AB85" s="38">
        <v>38519.515541057226</v>
      </c>
      <c r="AC85" s="38">
        <v>23712.52</v>
      </c>
      <c r="AD85" s="38">
        <v>3762.3286432654745</v>
      </c>
      <c r="AE85" s="38">
        <v>74</v>
      </c>
      <c r="AF85" s="38">
        <v>71156.73132474364</v>
      </c>
      <c r="AG85" s="146">
        <v>48559</v>
      </c>
      <c r="AH85" s="38">
        <v>71637.401000000013</v>
      </c>
      <c r="AI85" s="38">
        <v>0</v>
      </c>
      <c r="AJ85" s="38">
        <v>9450</v>
      </c>
      <c r="AK85" s="38">
        <v>9450</v>
      </c>
      <c r="AL85" s="38">
        <v>48559</v>
      </c>
      <c r="AM85" s="38">
        <v>62187.401000000005</v>
      </c>
      <c r="AN85" s="38">
        <v>13628.401000000005</v>
      </c>
      <c r="AO85" s="38">
        <v>19467.326560000016</v>
      </c>
      <c r="AP85" s="38">
        <v>-3611.0744399999894</v>
      </c>
      <c r="AQ85" s="38">
        <v>23078.401000000005</v>
      </c>
      <c r="AR85" s="38">
        <v>-134396</v>
      </c>
      <c r="AS85" s="38">
        <v>10407</v>
      </c>
    </row>
    <row r="86" spans="2:45" s="1" customFormat="1" ht="14.25" x14ac:dyDescent="0.2">
      <c r="B86" s="33" t="s">
        <v>1808</v>
      </c>
      <c r="C86" s="34" t="s">
        <v>562</v>
      </c>
      <c r="D86" s="33" t="s">
        <v>563</v>
      </c>
      <c r="E86" s="33" t="s">
        <v>13</v>
      </c>
      <c r="F86" s="33" t="s">
        <v>11</v>
      </c>
      <c r="G86" s="33" t="s">
        <v>16</v>
      </c>
      <c r="H86" s="33" t="s">
        <v>29</v>
      </c>
      <c r="I86" s="33" t="s">
        <v>10</v>
      </c>
      <c r="J86" s="33" t="s">
        <v>21</v>
      </c>
      <c r="K86" s="33" t="s">
        <v>564</v>
      </c>
      <c r="L86" s="37">
        <v>14779</v>
      </c>
      <c r="M86" s="162">
        <v>418051.46278200002</v>
      </c>
      <c r="N86" s="38">
        <v>-210256</v>
      </c>
      <c r="O86" s="38">
        <v>139895.29916283404</v>
      </c>
      <c r="P86" s="31">
        <v>237914.49278199999</v>
      </c>
      <c r="Q86" s="39">
        <v>29070.919462000002</v>
      </c>
      <c r="R86" s="40">
        <v>0</v>
      </c>
      <c r="S86" s="40">
        <v>19541.058410293219</v>
      </c>
      <c r="T86" s="40">
        <v>10016.941589706781</v>
      </c>
      <c r="U86" s="41">
        <v>29558.15939161053</v>
      </c>
      <c r="V86" s="42">
        <v>58629.078853610532</v>
      </c>
      <c r="W86" s="38">
        <v>296543.57163561054</v>
      </c>
      <c r="X86" s="38">
        <v>36639.484519293183</v>
      </c>
      <c r="Y86" s="37">
        <v>259904.08711631736</v>
      </c>
      <c r="Z86" s="155">
        <v>45973.591629418712</v>
      </c>
      <c r="AA86" s="38">
        <v>29664.604200146699</v>
      </c>
      <c r="AB86" s="38">
        <v>130624.06078328718</v>
      </c>
      <c r="AC86" s="38">
        <v>61949.33</v>
      </c>
      <c r="AD86" s="38">
        <v>5503.2774647493197</v>
      </c>
      <c r="AE86" s="38">
        <v>4749.3500000000004</v>
      </c>
      <c r="AF86" s="38">
        <v>278464.21407760185</v>
      </c>
      <c r="AG86" s="146">
        <v>128905</v>
      </c>
      <c r="AH86" s="38">
        <v>186386.03</v>
      </c>
      <c r="AI86" s="38">
        <v>0</v>
      </c>
      <c r="AJ86" s="38">
        <v>19826.7</v>
      </c>
      <c r="AK86" s="38">
        <v>19826.7</v>
      </c>
      <c r="AL86" s="38">
        <v>128905</v>
      </c>
      <c r="AM86" s="38">
        <v>166559.32999999999</v>
      </c>
      <c r="AN86" s="38">
        <v>37654.329999999987</v>
      </c>
      <c r="AO86" s="38">
        <v>237914.49278199999</v>
      </c>
      <c r="AP86" s="38">
        <v>180433.46278199999</v>
      </c>
      <c r="AQ86" s="38">
        <v>57481.02999999997</v>
      </c>
      <c r="AR86" s="38">
        <v>-210256</v>
      </c>
      <c r="AS86" s="38">
        <v>0</v>
      </c>
    </row>
    <row r="87" spans="2:45" s="1" customFormat="1" ht="14.25" x14ac:dyDescent="0.2">
      <c r="B87" s="33" t="s">
        <v>1808</v>
      </c>
      <c r="C87" s="34" t="s">
        <v>41</v>
      </c>
      <c r="D87" s="33" t="s">
        <v>42</v>
      </c>
      <c r="E87" s="33" t="s">
        <v>13</v>
      </c>
      <c r="F87" s="33" t="s">
        <v>11</v>
      </c>
      <c r="G87" s="33" t="s">
        <v>16</v>
      </c>
      <c r="H87" s="33" t="s">
        <v>29</v>
      </c>
      <c r="I87" s="33" t="s">
        <v>10</v>
      </c>
      <c r="J87" s="33" t="s">
        <v>12</v>
      </c>
      <c r="K87" s="33" t="s">
        <v>43</v>
      </c>
      <c r="L87" s="37">
        <v>2621</v>
      </c>
      <c r="M87" s="162">
        <v>74474.656004000004</v>
      </c>
      <c r="N87" s="38">
        <v>-34017</v>
      </c>
      <c r="O87" s="38">
        <v>20705.866991482144</v>
      </c>
      <c r="P87" s="31">
        <v>8731.6460040000093</v>
      </c>
      <c r="Q87" s="39">
        <v>5873.6151769999997</v>
      </c>
      <c r="R87" s="40">
        <v>0</v>
      </c>
      <c r="S87" s="40">
        <v>3864.0855565729125</v>
      </c>
      <c r="T87" s="40">
        <v>7819.5888506520278</v>
      </c>
      <c r="U87" s="41">
        <v>11683.737411476941</v>
      </c>
      <c r="V87" s="42">
        <v>17557.352588476941</v>
      </c>
      <c r="W87" s="38">
        <v>26288.99859247695</v>
      </c>
      <c r="X87" s="38">
        <v>16726.841091055052</v>
      </c>
      <c r="Y87" s="37">
        <v>9562.1575014218997</v>
      </c>
      <c r="Z87" s="155">
        <v>0</v>
      </c>
      <c r="AA87" s="38">
        <v>1395.2710584503561</v>
      </c>
      <c r="AB87" s="38">
        <v>16903.307008728618</v>
      </c>
      <c r="AC87" s="38">
        <v>10986.48</v>
      </c>
      <c r="AD87" s="38">
        <v>1216.321134</v>
      </c>
      <c r="AE87" s="38">
        <v>101.43</v>
      </c>
      <c r="AF87" s="38">
        <v>30602.809201178974</v>
      </c>
      <c r="AG87" s="146">
        <v>4605</v>
      </c>
      <c r="AH87" s="38">
        <v>31328.989999999998</v>
      </c>
      <c r="AI87" s="38">
        <v>0</v>
      </c>
      <c r="AJ87" s="38">
        <v>2000</v>
      </c>
      <c r="AK87" s="38">
        <v>2000</v>
      </c>
      <c r="AL87" s="38">
        <v>4605</v>
      </c>
      <c r="AM87" s="38">
        <v>29328.989999999998</v>
      </c>
      <c r="AN87" s="38">
        <v>24723.989999999998</v>
      </c>
      <c r="AO87" s="38">
        <v>8731.6460040000093</v>
      </c>
      <c r="AP87" s="38">
        <v>-17992.343995999989</v>
      </c>
      <c r="AQ87" s="38">
        <v>26723.989999999998</v>
      </c>
      <c r="AR87" s="38">
        <v>-34017</v>
      </c>
      <c r="AS87" s="38">
        <v>0</v>
      </c>
    </row>
    <row r="88" spans="2:45" s="1" customFormat="1" ht="14.25" x14ac:dyDescent="0.2">
      <c r="B88" s="33" t="s">
        <v>1808</v>
      </c>
      <c r="C88" s="34" t="s">
        <v>658</v>
      </c>
      <c r="D88" s="33" t="s">
        <v>659</v>
      </c>
      <c r="E88" s="33" t="s">
        <v>13</v>
      </c>
      <c r="F88" s="33" t="s">
        <v>11</v>
      </c>
      <c r="G88" s="33" t="s">
        <v>16</v>
      </c>
      <c r="H88" s="33" t="s">
        <v>29</v>
      </c>
      <c r="I88" s="33" t="s">
        <v>10</v>
      </c>
      <c r="J88" s="33" t="s">
        <v>21</v>
      </c>
      <c r="K88" s="33" t="s">
        <v>660</v>
      </c>
      <c r="L88" s="37">
        <v>11978</v>
      </c>
      <c r="M88" s="162">
        <v>395415.83218700002</v>
      </c>
      <c r="N88" s="38">
        <v>-147914</v>
      </c>
      <c r="O88" s="38">
        <v>56349.062084061348</v>
      </c>
      <c r="P88" s="31">
        <v>156634.83218700002</v>
      </c>
      <c r="Q88" s="39">
        <v>23753.68749</v>
      </c>
      <c r="R88" s="40">
        <v>0</v>
      </c>
      <c r="S88" s="40">
        <v>16254.211873149099</v>
      </c>
      <c r="T88" s="40">
        <v>7701.7881268509009</v>
      </c>
      <c r="U88" s="41">
        <v>23956.129182807421</v>
      </c>
      <c r="V88" s="42">
        <v>47709.816672807421</v>
      </c>
      <c r="W88" s="38">
        <v>204344.64885980744</v>
      </c>
      <c r="X88" s="38">
        <v>30476.647262149083</v>
      </c>
      <c r="Y88" s="37">
        <v>173868.00159765835</v>
      </c>
      <c r="Z88" s="155">
        <v>0</v>
      </c>
      <c r="AA88" s="38">
        <v>27588.879474486843</v>
      </c>
      <c r="AB88" s="38">
        <v>76271.978442598789</v>
      </c>
      <c r="AC88" s="38">
        <v>50208.34</v>
      </c>
      <c r="AD88" s="38">
        <v>5027.5</v>
      </c>
      <c r="AE88" s="38">
        <v>953.08</v>
      </c>
      <c r="AF88" s="38">
        <v>160049.77791708562</v>
      </c>
      <c r="AG88" s="146">
        <v>257929</v>
      </c>
      <c r="AH88" s="38">
        <v>265519</v>
      </c>
      <c r="AI88" s="38">
        <v>3000</v>
      </c>
      <c r="AJ88" s="38">
        <v>10590</v>
      </c>
      <c r="AK88" s="38">
        <v>7590</v>
      </c>
      <c r="AL88" s="38">
        <v>254929</v>
      </c>
      <c r="AM88" s="38">
        <v>254929</v>
      </c>
      <c r="AN88" s="38">
        <v>0</v>
      </c>
      <c r="AO88" s="38">
        <v>156634.83218700002</v>
      </c>
      <c r="AP88" s="38">
        <v>149044.83218700002</v>
      </c>
      <c r="AQ88" s="38">
        <v>7590</v>
      </c>
      <c r="AR88" s="38">
        <v>-147914</v>
      </c>
      <c r="AS88" s="38">
        <v>0</v>
      </c>
    </row>
    <row r="89" spans="2:45" s="1" customFormat="1" ht="14.25" x14ac:dyDescent="0.2">
      <c r="B89" s="33" t="s">
        <v>1808</v>
      </c>
      <c r="C89" s="34" t="s">
        <v>1226</v>
      </c>
      <c r="D89" s="33" t="s">
        <v>1227</v>
      </c>
      <c r="E89" s="33" t="s">
        <v>13</v>
      </c>
      <c r="F89" s="33" t="s">
        <v>11</v>
      </c>
      <c r="G89" s="33" t="s">
        <v>16</v>
      </c>
      <c r="H89" s="33" t="s">
        <v>29</v>
      </c>
      <c r="I89" s="33" t="s">
        <v>10</v>
      </c>
      <c r="J89" s="33" t="s">
        <v>12</v>
      </c>
      <c r="K89" s="33" t="s">
        <v>1228</v>
      </c>
      <c r="L89" s="37">
        <v>2295</v>
      </c>
      <c r="M89" s="162">
        <v>69009.312914999988</v>
      </c>
      <c r="N89" s="38">
        <v>-12107</v>
      </c>
      <c r="O89" s="38">
        <v>0</v>
      </c>
      <c r="P89" s="31">
        <v>73640.762914999985</v>
      </c>
      <c r="Q89" s="39">
        <v>2606.3236040000002</v>
      </c>
      <c r="R89" s="40">
        <v>0</v>
      </c>
      <c r="S89" s="40">
        <v>2492.5781474295286</v>
      </c>
      <c r="T89" s="40">
        <v>2097.4218525704714</v>
      </c>
      <c r="U89" s="41">
        <v>4590.0247515898345</v>
      </c>
      <c r="V89" s="42">
        <v>7196.3483555898347</v>
      </c>
      <c r="W89" s="38">
        <v>80837.111270589812</v>
      </c>
      <c r="X89" s="38">
        <v>4673.5840264295111</v>
      </c>
      <c r="Y89" s="37">
        <v>76163.527244160301</v>
      </c>
      <c r="Z89" s="155">
        <v>0</v>
      </c>
      <c r="AA89" s="38">
        <v>2939.1611353252733</v>
      </c>
      <c r="AB89" s="38">
        <v>11388.712886336696</v>
      </c>
      <c r="AC89" s="38">
        <v>14007.32</v>
      </c>
      <c r="AD89" s="38">
        <v>0</v>
      </c>
      <c r="AE89" s="38">
        <v>0</v>
      </c>
      <c r="AF89" s="38">
        <v>28335.19402166197</v>
      </c>
      <c r="AG89" s="146">
        <v>20737</v>
      </c>
      <c r="AH89" s="38">
        <v>26791.45</v>
      </c>
      <c r="AI89" s="38">
        <v>0</v>
      </c>
      <c r="AJ89" s="38">
        <v>1110.4000000000001</v>
      </c>
      <c r="AK89" s="38">
        <v>1110.4000000000001</v>
      </c>
      <c r="AL89" s="38">
        <v>20737</v>
      </c>
      <c r="AM89" s="38">
        <v>25681.05</v>
      </c>
      <c r="AN89" s="38">
        <v>4944.0499999999993</v>
      </c>
      <c r="AO89" s="38">
        <v>73640.762914999985</v>
      </c>
      <c r="AP89" s="38">
        <v>67586.312914999988</v>
      </c>
      <c r="AQ89" s="38">
        <v>6054.4499999999971</v>
      </c>
      <c r="AR89" s="38">
        <v>-12107</v>
      </c>
      <c r="AS89" s="38">
        <v>0</v>
      </c>
    </row>
    <row r="90" spans="2:45" s="1" customFormat="1" ht="14.25" x14ac:dyDescent="0.2">
      <c r="B90" s="33" t="s">
        <v>1808</v>
      </c>
      <c r="C90" s="34" t="s">
        <v>944</v>
      </c>
      <c r="D90" s="33" t="s">
        <v>945</v>
      </c>
      <c r="E90" s="33" t="s">
        <v>13</v>
      </c>
      <c r="F90" s="33" t="s">
        <v>11</v>
      </c>
      <c r="G90" s="33" t="s">
        <v>16</v>
      </c>
      <c r="H90" s="33" t="s">
        <v>29</v>
      </c>
      <c r="I90" s="33" t="s">
        <v>10</v>
      </c>
      <c r="J90" s="33" t="s">
        <v>12</v>
      </c>
      <c r="K90" s="33" t="s">
        <v>946</v>
      </c>
      <c r="L90" s="37">
        <v>1501</v>
      </c>
      <c r="M90" s="162">
        <v>56037.399765000002</v>
      </c>
      <c r="N90" s="38">
        <v>-1080054</v>
      </c>
      <c r="O90" s="38">
        <v>767189.26391889015</v>
      </c>
      <c r="P90" s="31">
        <v>-758743.17025850015</v>
      </c>
      <c r="Q90" s="39">
        <v>1504.614904</v>
      </c>
      <c r="R90" s="40">
        <v>758743.17025850015</v>
      </c>
      <c r="S90" s="40">
        <v>1028.0011920003949</v>
      </c>
      <c r="T90" s="40">
        <v>603770.53292439273</v>
      </c>
      <c r="U90" s="41">
        <v>1363549.0572779409</v>
      </c>
      <c r="V90" s="42">
        <v>1365053.6721819409</v>
      </c>
      <c r="W90" s="38">
        <v>1365053.6721819409</v>
      </c>
      <c r="X90" s="38">
        <v>768511.65229289047</v>
      </c>
      <c r="Y90" s="37">
        <v>596542.0198890504</v>
      </c>
      <c r="Z90" s="155">
        <v>0</v>
      </c>
      <c r="AA90" s="38">
        <v>1109.7296895019986</v>
      </c>
      <c r="AB90" s="38">
        <v>6778.3329302828506</v>
      </c>
      <c r="AC90" s="38">
        <v>13132.83</v>
      </c>
      <c r="AD90" s="38">
        <v>124.23045279999999</v>
      </c>
      <c r="AE90" s="38">
        <v>0</v>
      </c>
      <c r="AF90" s="38">
        <v>21145.123072584847</v>
      </c>
      <c r="AG90" s="146">
        <v>0</v>
      </c>
      <c r="AH90" s="38">
        <v>22399.9299765</v>
      </c>
      <c r="AI90" s="38">
        <v>0</v>
      </c>
      <c r="AJ90" s="38">
        <v>5603.7399765000009</v>
      </c>
      <c r="AK90" s="38">
        <v>5603.7399765000009</v>
      </c>
      <c r="AL90" s="38">
        <v>0</v>
      </c>
      <c r="AM90" s="38">
        <v>16796.189999999999</v>
      </c>
      <c r="AN90" s="38">
        <v>16796.189999999999</v>
      </c>
      <c r="AO90" s="38">
        <v>-1067606.6702585001</v>
      </c>
      <c r="AP90" s="38">
        <v>-1398870.100235</v>
      </c>
      <c r="AQ90" s="38">
        <v>331263.42997649999</v>
      </c>
      <c r="AR90" s="38">
        <v>-1080054</v>
      </c>
      <c r="AS90" s="38">
        <v>0</v>
      </c>
    </row>
    <row r="91" spans="2:45" s="1" customFormat="1" ht="14.25" x14ac:dyDescent="0.2">
      <c r="B91" s="33" t="s">
        <v>1808</v>
      </c>
      <c r="C91" s="34" t="s">
        <v>1286</v>
      </c>
      <c r="D91" s="33" t="s">
        <v>1287</v>
      </c>
      <c r="E91" s="33" t="s">
        <v>13</v>
      </c>
      <c r="F91" s="33" t="s">
        <v>11</v>
      </c>
      <c r="G91" s="33" t="s">
        <v>16</v>
      </c>
      <c r="H91" s="33" t="s">
        <v>29</v>
      </c>
      <c r="I91" s="33" t="s">
        <v>10</v>
      </c>
      <c r="J91" s="33" t="s">
        <v>18</v>
      </c>
      <c r="K91" s="33" t="s">
        <v>1288</v>
      </c>
      <c r="L91" s="37">
        <v>7543</v>
      </c>
      <c r="M91" s="162">
        <v>1093958.349687</v>
      </c>
      <c r="N91" s="38">
        <v>-783839</v>
      </c>
      <c r="O91" s="38">
        <v>761461.82439905463</v>
      </c>
      <c r="P91" s="31">
        <v>45582.349687000038</v>
      </c>
      <c r="Q91" s="39">
        <v>58226.419049999997</v>
      </c>
      <c r="R91" s="40">
        <v>0</v>
      </c>
      <c r="S91" s="40">
        <v>0</v>
      </c>
      <c r="T91" s="40">
        <v>553844.2869250545</v>
      </c>
      <c r="U91" s="41">
        <v>553847.27353216172</v>
      </c>
      <c r="V91" s="42">
        <v>612073.69258216175</v>
      </c>
      <c r="W91" s="38">
        <v>657656.04226916179</v>
      </c>
      <c r="X91" s="38">
        <v>657653.05566205457</v>
      </c>
      <c r="Y91" s="37">
        <v>2.9866071072174236</v>
      </c>
      <c r="Z91" s="155">
        <v>0</v>
      </c>
      <c r="AA91" s="38">
        <v>13610.147039614587</v>
      </c>
      <c r="AB91" s="38">
        <v>51683.804413371116</v>
      </c>
      <c r="AC91" s="38">
        <v>31618.09</v>
      </c>
      <c r="AD91" s="38">
        <v>3720.5574409249998</v>
      </c>
      <c r="AE91" s="38">
        <v>734.16</v>
      </c>
      <c r="AF91" s="38">
        <v>101366.75889391071</v>
      </c>
      <c r="AG91" s="146">
        <v>150160</v>
      </c>
      <c r="AH91" s="38">
        <v>150160</v>
      </c>
      <c r="AI91" s="38">
        <v>13000</v>
      </c>
      <c r="AJ91" s="38">
        <v>13000</v>
      </c>
      <c r="AK91" s="38">
        <v>0</v>
      </c>
      <c r="AL91" s="38">
        <v>137160</v>
      </c>
      <c r="AM91" s="38">
        <v>137160</v>
      </c>
      <c r="AN91" s="38">
        <v>0</v>
      </c>
      <c r="AO91" s="38">
        <v>45582.349687000038</v>
      </c>
      <c r="AP91" s="38">
        <v>45582.349687000038</v>
      </c>
      <c r="AQ91" s="38">
        <v>0</v>
      </c>
      <c r="AR91" s="38">
        <v>-783839</v>
      </c>
      <c r="AS91" s="38">
        <v>0</v>
      </c>
    </row>
    <row r="92" spans="2:45" s="1" customFormat="1" ht="14.25" x14ac:dyDescent="0.2">
      <c r="B92" s="33" t="s">
        <v>1808</v>
      </c>
      <c r="C92" s="34" t="s">
        <v>1103</v>
      </c>
      <c r="D92" s="33" t="s">
        <v>1104</v>
      </c>
      <c r="E92" s="33" t="s">
        <v>13</v>
      </c>
      <c r="F92" s="33" t="s">
        <v>11</v>
      </c>
      <c r="G92" s="33" t="s">
        <v>16</v>
      </c>
      <c r="H92" s="33" t="s">
        <v>29</v>
      </c>
      <c r="I92" s="33" t="s">
        <v>10</v>
      </c>
      <c r="J92" s="33" t="s">
        <v>12</v>
      </c>
      <c r="K92" s="33" t="s">
        <v>1105</v>
      </c>
      <c r="L92" s="37">
        <v>4599</v>
      </c>
      <c r="M92" s="162">
        <v>72338.050243000005</v>
      </c>
      <c r="N92" s="38">
        <v>-28312</v>
      </c>
      <c r="O92" s="38">
        <v>14265.715989031072</v>
      </c>
      <c r="P92" s="31">
        <v>-21802.539756999991</v>
      </c>
      <c r="Q92" s="39">
        <v>7538.4436699999997</v>
      </c>
      <c r="R92" s="40">
        <v>21802.539756999991</v>
      </c>
      <c r="S92" s="40">
        <v>6910.3287680026533</v>
      </c>
      <c r="T92" s="40">
        <v>9597.263009029637</v>
      </c>
      <c r="U92" s="41">
        <v>38310.338121540393</v>
      </c>
      <c r="V92" s="42">
        <v>45848.781791540394</v>
      </c>
      <c r="W92" s="38">
        <v>45848.781791540394</v>
      </c>
      <c r="X92" s="38">
        <v>25730.676431033731</v>
      </c>
      <c r="Y92" s="37">
        <v>20118.105360506663</v>
      </c>
      <c r="Z92" s="155">
        <v>0</v>
      </c>
      <c r="AA92" s="38">
        <v>31739.886366608458</v>
      </c>
      <c r="AB92" s="38">
        <v>31618.139250840464</v>
      </c>
      <c r="AC92" s="38">
        <v>20984.129999999997</v>
      </c>
      <c r="AD92" s="38">
        <v>728</v>
      </c>
      <c r="AE92" s="38">
        <v>0</v>
      </c>
      <c r="AF92" s="38">
        <v>85070.155617448909</v>
      </c>
      <c r="AG92" s="146">
        <v>27493</v>
      </c>
      <c r="AH92" s="38">
        <v>52290.409999999996</v>
      </c>
      <c r="AI92" s="38">
        <v>0</v>
      </c>
      <c r="AJ92" s="38">
        <v>827.6</v>
      </c>
      <c r="AK92" s="38">
        <v>827.6</v>
      </c>
      <c r="AL92" s="38">
        <v>27493</v>
      </c>
      <c r="AM92" s="38">
        <v>51462.81</v>
      </c>
      <c r="AN92" s="38">
        <v>23969.809999999998</v>
      </c>
      <c r="AO92" s="38">
        <v>-21802.539756999991</v>
      </c>
      <c r="AP92" s="38">
        <v>-46599.949756999988</v>
      </c>
      <c r="AQ92" s="38">
        <v>24797.409999999996</v>
      </c>
      <c r="AR92" s="38">
        <v>-28312</v>
      </c>
      <c r="AS92" s="38">
        <v>0</v>
      </c>
    </row>
    <row r="93" spans="2:45" s="1" customFormat="1" ht="14.25" x14ac:dyDescent="0.2">
      <c r="B93" s="33" t="s">
        <v>1808</v>
      </c>
      <c r="C93" s="34" t="s">
        <v>1798</v>
      </c>
      <c r="D93" s="33" t="s">
        <v>1799</v>
      </c>
      <c r="E93" s="33" t="s">
        <v>13</v>
      </c>
      <c r="F93" s="33" t="s">
        <v>11</v>
      </c>
      <c r="G93" s="33" t="s">
        <v>16</v>
      </c>
      <c r="H93" s="33" t="s">
        <v>29</v>
      </c>
      <c r="I93" s="33" t="s">
        <v>10</v>
      </c>
      <c r="J93" s="33" t="s">
        <v>12</v>
      </c>
      <c r="K93" s="33" t="s">
        <v>1800</v>
      </c>
      <c r="L93" s="37">
        <v>4777</v>
      </c>
      <c r="M93" s="162">
        <v>109508.70647</v>
      </c>
      <c r="N93" s="38">
        <v>-83826</v>
      </c>
      <c r="O93" s="38">
        <v>33890.587229660981</v>
      </c>
      <c r="P93" s="31">
        <v>98855.706470000005</v>
      </c>
      <c r="Q93" s="39">
        <v>11298.778064</v>
      </c>
      <c r="R93" s="40">
        <v>0</v>
      </c>
      <c r="S93" s="40">
        <v>8375.8103954317867</v>
      </c>
      <c r="T93" s="40">
        <v>1178.1896045682133</v>
      </c>
      <c r="U93" s="41">
        <v>9554.0515199758756</v>
      </c>
      <c r="V93" s="42">
        <v>20852.829583975876</v>
      </c>
      <c r="W93" s="38">
        <v>119708.53605397588</v>
      </c>
      <c r="X93" s="38">
        <v>15704.644491431798</v>
      </c>
      <c r="Y93" s="37">
        <v>104003.89156254409</v>
      </c>
      <c r="Z93" s="155">
        <v>0</v>
      </c>
      <c r="AA93" s="38">
        <v>5495.9041841067083</v>
      </c>
      <c r="AB93" s="38">
        <v>40771.931223328931</v>
      </c>
      <c r="AC93" s="38">
        <v>53077.649999999994</v>
      </c>
      <c r="AD93" s="38">
        <v>999.54499999999996</v>
      </c>
      <c r="AE93" s="38">
        <v>296.75</v>
      </c>
      <c r="AF93" s="38">
        <v>100641.78040743562</v>
      </c>
      <c r="AG93" s="146">
        <v>114655</v>
      </c>
      <c r="AH93" s="38">
        <v>119355</v>
      </c>
      <c r="AI93" s="38">
        <v>0</v>
      </c>
      <c r="AJ93" s="38">
        <v>4700</v>
      </c>
      <c r="AK93" s="38">
        <v>4700</v>
      </c>
      <c r="AL93" s="38">
        <v>114655</v>
      </c>
      <c r="AM93" s="38">
        <v>114655</v>
      </c>
      <c r="AN93" s="38">
        <v>0</v>
      </c>
      <c r="AO93" s="38">
        <v>98855.706470000005</v>
      </c>
      <c r="AP93" s="38">
        <v>94155.706470000005</v>
      </c>
      <c r="AQ93" s="38">
        <v>4700</v>
      </c>
      <c r="AR93" s="38">
        <v>-83826</v>
      </c>
      <c r="AS93" s="38">
        <v>0</v>
      </c>
    </row>
    <row r="94" spans="2:45" s="1" customFormat="1" ht="14.25" x14ac:dyDescent="0.2">
      <c r="B94" s="33" t="s">
        <v>1808</v>
      </c>
      <c r="C94" s="34" t="s">
        <v>1481</v>
      </c>
      <c r="D94" s="33" t="s">
        <v>1482</v>
      </c>
      <c r="E94" s="33" t="s">
        <v>13</v>
      </c>
      <c r="F94" s="33" t="s">
        <v>11</v>
      </c>
      <c r="G94" s="33" t="s">
        <v>16</v>
      </c>
      <c r="H94" s="33" t="s">
        <v>29</v>
      </c>
      <c r="I94" s="33" t="s">
        <v>10</v>
      </c>
      <c r="J94" s="33" t="s">
        <v>18</v>
      </c>
      <c r="K94" s="33" t="s">
        <v>1483</v>
      </c>
      <c r="L94" s="37">
        <v>5394</v>
      </c>
      <c r="M94" s="162">
        <v>139479.594683</v>
      </c>
      <c r="N94" s="38">
        <v>-121942</v>
      </c>
      <c r="O94" s="38">
        <v>73433.56988673484</v>
      </c>
      <c r="P94" s="31">
        <v>3849.1366830000043</v>
      </c>
      <c r="Q94" s="39">
        <v>14031.900899</v>
      </c>
      <c r="R94" s="40">
        <v>0</v>
      </c>
      <c r="S94" s="40">
        <v>10036.307714289567</v>
      </c>
      <c r="T94" s="40">
        <v>55235.033222734826</v>
      </c>
      <c r="U94" s="41">
        <v>65271.69291294134</v>
      </c>
      <c r="V94" s="42">
        <v>79303.593811941333</v>
      </c>
      <c r="W94" s="38">
        <v>83152.730494941337</v>
      </c>
      <c r="X94" s="38">
        <v>83152.37851902438</v>
      </c>
      <c r="Y94" s="37">
        <v>0.35197591695032315</v>
      </c>
      <c r="Z94" s="155">
        <v>0</v>
      </c>
      <c r="AA94" s="38">
        <v>19528.546638330074</v>
      </c>
      <c r="AB94" s="38">
        <v>40684.767234058265</v>
      </c>
      <c r="AC94" s="38">
        <v>22610.1</v>
      </c>
      <c r="AD94" s="38">
        <v>2818.1959204622563</v>
      </c>
      <c r="AE94" s="38">
        <v>0</v>
      </c>
      <c r="AF94" s="38">
        <v>85641.609792850591</v>
      </c>
      <c r="AG94" s="146">
        <v>0</v>
      </c>
      <c r="AH94" s="38">
        <v>64788.542000000001</v>
      </c>
      <c r="AI94" s="38">
        <v>0</v>
      </c>
      <c r="AJ94" s="38">
        <v>5492.3</v>
      </c>
      <c r="AK94" s="38">
        <v>5492.3</v>
      </c>
      <c r="AL94" s="38">
        <v>0</v>
      </c>
      <c r="AM94" s="38">
        <v>59296.241999999998</v>
      </c>
      <c r="AN94" s="38">
        <v>59296.241999999998</v>
      </c>
      <c r="AO94" s="38">
        <v>3849.1366830000043</v>
      </c>
      <c r="AP94" s="38">
        <v>-60939.405316999997</v>
      </c>
      <c r="AQ94" s="38">
        <v>64788.542000000001</v>
      </c>
      <c r="AR94" s="38">
        <v>-121942</v>
      </c>
      <c r="AS94" s="38">
        <v>0</v>
      </c>
    </row>
    <row r="95" spans="2:45" s="1" customFormat="1" ht="14.25" x14ac:dyDescent="0.2">
      <c r="B95" s="33" t="s">
        <v>1808</v>
      </c>
      <c r="C95" s="34" t="s">
        <v>279</v>
      </c>
      <c r="D95" s="33" t="s">
        <v>280</v>
      </c>
      <c r="E95" s="33" t="s">
        <v>13</v>
      </c>
      <c r="F95" s="33" t="s">
        <v>11</v>
      </c>
      <c r="G95" s="33" t="s">
        <v>16</v>
      </c>
      <c r="H95" s="33" t="s">
        <v>29</v>
      </c>
      <c r="I95" s="33" t="s">
        <v>10</v>
      </c>
      <c r="J95" s="33" t="s">
        <v>12</v>
      </c>
      <c r="K95" s="33" t="s">
        <v>281</v>
      </c>
      <c r="L95" s="37">
        <v>1466</v>
      </c>
      <c r="M95" s="162">
        <v>44869.902327999996</v>
      </c>
      <c r="N95" s="38">
        <v>-12363</v>
      </c>
      <c r="O95" s="38">
        <v>10363</v>
      </c>
      <c r="P95" s="31">
        <v>50911.442328000005</v>
      </c>
      <c r="Q95" s="39">
        <v>3123.378048</v>
      </c>
      <c r="R95" s="40">
        <v>0</v>
      </c>
      <c r="S95" s="40">
        <v>1221.1185680004689</v>
      </c>
      <c r="T95" s="40">
        <v>1710.8814319995311</v>
      </c>
      <c r="U95" s="41">
        <v>2932.015810819476</v>
      </c>
      <c r="V95" s="42">
        <v>6055.393858819476</v>
      </c>
      <c r="W95" s="38">
        <v>56966.836186819477</v>
      </c>
      <c r="X95" s="38">
        <v>2289.597315000472</v>
      </c>
      <c r="Y95" s="37">
        <v>54677.238871819005</v>
      </c>
      <c r="Z95" s="155">
        <v>0</v>
      </c>
      <c r="AA95" s="38">
        <v>1447.9370692174007</v>
      </c>
      <c r="AB95" s="38">
        <v>9482.5140630977094</v>
      </c>
      <c r="AC95" s="38">
        <v>14633.86</v>
      </c>
      <c r="AD95" s="38">
        <v>103.5</v>
      </c>
      <c r="AE95" s="38">
        <v>0</v>
      </c>
      <c r="AF95" s="38">
        <v>25667.81113231511</v>
      </c>
      <c r="AG95" s="146">
        <v>0</v>
      </c>
      <c r="AH95" s="38">
        <v>18404.54</v>
      </c>
      <c r="AI95" s="38">
        <v>0</v>
      </c>
      <c r="AJ95" s="38">
        <v>2000</v>
      </c>
      <c r="AK95" s="38">
        <v>2000</v>
      </c>
      <c r="AL95" s="38">
        <v>0</v>
      </c>
      <c r="AM95" s="38">
        <v>16404.54</v>
      </c>
      <c r="AN95" s="38">
        <v>16404.54</v>
      </c>
      <c r="AO95" s="38">
        <v>50911.442328000005</v>
      </c>
      <c r="AP95" s="38">
        <v>32506.902328000004</v>
      </c>
      <c r="AQ95" s="38">
        <v>18404.540000000008</v>
      </c>
      <c r="AR95" s="38">
        <v>-12363</v>
      </c>
      <c r="AS95" s="38">
        <v>0</v>
      </c>
    </row>
    <row r="96" spans="2:45" s="1" customFormat="1" ht="14.25" x14ac:dyDescent="0.2">
      <c r="B96" s="33" t="s">
        <v>1808</v>
      </c>
      <c r="C96" s="34" t="s">
        <v>1211</v>
      </c>
      <c r="D96" s="33" t="s">
        <v>1212</v>
      </c>
      <c r="E96" s="33" t="s">
        <v>13</v>
      </c>
      <c r="F96" s="33" t="s">
        <v>11</v>
      </c>
      <c r="G96" s="33" t="s">
        <v>16</v>
      </c>
      <c r="H96" s="33" t="s">
        <v>29</v>
      </c>
      <c r="I96" s="33" t="s">
        <v>10</v>
      </c>
      <c r="J96" s="33" t="s">
        <v>18</v>
      </c>
      <c r="K96" s="33" t="s">
        <v>1213</v>
      </c>
      <c r="L96" s="37">
        <v>5711</v>
      </c>
      <c r="M96" s="162">
        <v>173246.919238</v>
      </c>
      <c r="N96" s="38">
        <v>-33470</v>
      </c>
      <c r="O96" s="38">
        <v>17930.653641231875</v>
      </c>
      <c r="P96" s="31">
        <v>151964.44223799999</v>
      </c>
      <c r="Q96" s="39">
        <v>11145.200792</v>
      </c>
      <c r="R96" s="40">
        <v>0</v>
      </c>
      <c r="S96" s="40">
        <v>8329.2984354317705</v>
      </c>
      <c r="T96" s="40">
        <v>3092.7015645682295</v>
      </c>
      <c r="U96" s="41">
        <v>11422.061593171913</v>
      </c>
      <c r="V96" s="42">
        <v>22567.262385171911</v>
      </c>
      <c r="W96" s="38">
        <v>174531.70462317189</v>
      </c>
      <c r="X96" s="38">
        <v>15617.434566431766</v>
      </c>
      <c r="Y96" s="37">
        <v>158914.27005674012</v>
      </c>
      <c r="Z96" s="155">
        <v>0</v>
      </c>
      <c r="AA96" s="38">
        <v>10742.853111488657</v>
      </c>
      <c r="AB96" s="38">
        <v>39173.463946568925</v>
      </c>
      <c r="AC96" s="38">
        <v>23938.87</v>
      </c>
      <c r="AD96" s="38">
        <v>6975.7018315184996</v>
      </c>
      <c r="AE96" s="38">
        <v>2073.02</v>
      </c>
      <c r="AF96" s="38">
        <v>82903.90888957608</v>
      </c>
      <c r="AG96" s="146">
        <v>14908</v>
      </c>
      <c r="AH96" s="38">
        <v>68775.523000000001</v>
      </c>
      <c r="AI96" s="38">
        <v>0</v>
      </c>
      <c r="AJ96" s="38">
        <v>5994.5</v>
      </c>
      <c r="AK96" s="38">
        <v>5994.5</v>
      </c>
      <c r="AL96" s="38">
        <v>14908</v>
      </c>
      <c r="AM96" s="38">
        <v>62781.023000000001</v>
      </c>
      <c r="AN96" s="38">
        <v>47873.023000000001</v>
      </c>
      <c r="AO96" s="38">
        <v>151964.44223799999</v>
      </c>
      <c r="AP96" s="38">
        <v>98096.919237999988</v>
      </c>
      <c r="AQ96" s="38">
        <v>53867.522999999986</v>
      </c>
      <c r="AR96" s="38">
        <v>-33470</v>
      </c>
      <c r="AS96" s="38">
        <v>0</v>
      </c>
    </row>
    <row r="97" spans="2:45" s="1" customFormat="1" ht="14.25" x14ac:dyDescent="0.2">
      <c r="B97" s="33" t="s">
        <v>1808</v>
      </c>
      <c r="C97" s="34" t="s">
        <v>619</v>
      </c>
      <c r="D97" s="33" t="s">
        <v>620</v>
      </c>
      <c r="E97" s="33" t="s">
        <v>13</v>
      </c>
      <c r="F97" s="33" t="s">
        <v>11</v>
      </c>
      <c r="G97" s="33" t="s">
        <v>16</v>
      </c>
      <c r="H97" s="33" t="s">
        <v>29</v>
      </c>
      <c r="I97" s="33" t="s">
        <v>10</v>
      </c>
      <c r="J97" s="33" t="s">
        <v>12</v>
      </c>
      <c r="K97" s="33" t="s">
        <v>621</v>
      </c>
      <c r="L97" s="37">
        <v>1977</v>
      </c>
      <c r="M97" s="162">
        <v>44753.902721999999</v>
      </c>
      <c r="N97" s="38">
        <v>11243</v>
      </c>
      <c r="O97" s="38">
        <v>0</v>
      </c>
      <c r="P97" s="31">
        <v>36147.532722000004</v>
      </c>
      <c r="Q97" s="39">
        <v>2783.0382880000002</v>
      </c>
      <c r="R97" s="40">
        <v>0</v>
      </c>
      <c r="S97" s="40">
        <v>2524.6444502866834</v>
      </c>
      <c r="T97" s="40">
        <v>1429.3555497133166</v>
      </c>
      <c r="U97" s="41">
        <v>3954.0213219577786</v>
      </c>
      <c r="V97" s="42">
        <v>6737.0596099577788</v>
      </c>
      <c r="W97" s="38">
        <v>42884.592331957785</v>
      </c>
      <c r="X97" s="38">
        <v>4733.708344286686</v>
      </c>
      <c r="Y97" s="37">
        <v>38150.883987671099</v>
      </c>
      <c r="Z97" s="155">
        <v>0</v>
      </c>
      <c r="AA97" s="38">
        <v>1206.1346198232127</v>
      </c>
      <c r="AB97" s="38">
        <v>11945.804469936198</v>
      </c>
      <c r="AC97" s="38">
        <v>13713.85</v>
      </c>
      <c r="AD97" s="38">
        <v>669</v>
      </c>
      <c r="AE97" s="38">
        <v>1316.58</v>
      </c>
      <c r="AF97" s="38">
        <v>28851.369089759413</v>
      </c>
      <c r="AG97" s="146">
        <v>2722</v>
      </c>
      <c r="AH97" s="38">
        <v>22122.629999999997</v>
      </c>
      <c r="AI97" s="38">
        <v>0</v>
      </c>
      <c r="AJ97" s="38">
        <v>0</v>
      </c>
      <c r="AK97" s="38">
        <v>0</v>
      </c>
      <c r="AL97" s="38">
        <v>2722</v>
      </c>
      <c r="AM97" s="38">
        <v>22122.629999999997</v>
      </c>
      <c r="AN97" s="38">
        <v>19400.629999999997</v>
      </c>
      <c r="AO97" s="38">
        <v>36147.532722000004</v>
      </c>
      <c r="AP97" s="38">
        <v>16746.902722000006</v>
      </c>
      <c r="AQ97" s="38">
        <v>19400.629999999997</v>
      </c>
      <c r="AR97" s="38">
        <v>4688</v>
      </c>
      <c r="AS97" s="38">
        <v>6555</v>
      </c>
    </row>
    <row r="98" spans="2:45" s="1" customFormat="1" ht="14.25" x14ac:dyDescent="0.2">
      <c r="B98" s="33" t="s">
        <v>1808</v>
      </c>
      <c r="C98" s="34" t="s">
        <v>1385</v>
      </c>
      <c r="D98" s="33" t="s">
        <v>1386</v>
      </c>
      <c r="E98" s="33" t="s">
        <v>13</v>
      </c>
      <c r="F98" s="33" t="s">
        <v>11</v>
      </c>
      <c r="G98" s="33" t="s">
        <v>16</v>
      </c>
      <c r="H98" s="33" t="s">
        <v>29</v>
      </c>
      <c r="I98" s="33" t="s">
        <v>10</v>
      </c>
      <c r="J98" s="33" t="s">
        <v>20</v>
      </c>
      <c r="K98" s="33" t="s">
        <v>1387</v>
      </c>
      <c r="L98" s="37">
        <v>20063</v>
      </c>
      <c r="M98" s="162">
        <v>3108737.2179080001</v>
      </c>
      <c r="N98" s="38">
        <v>-2226713</v>
      </c>
      <c r="O98" s="38">
        <v>1719356.4264025101</v>
      </c>
      <c r="P98" s="31">
        <v>1474892.9396988002</v>
      </c>
      <c r="Q98" s="39">
        <v>64584.985325000001</v>
      </c>
      <c r="R98" s="40">
        <v>0</v>
      </c>
      <c r="S98" s="40">
        <v>0</v>
      </c>
      <c r="T98" s="40">
        <v>149102.48968653736</v>
      </c>
      <c r="U98" s="41">
        <v>149103.29372219488</v>
      </c>
      <c r="V98" s="42">
        <v>213688.27904719487</v>
      </c>
      <c r="W98" s="38">
        <v>1688581.2187459951</v>
      </c>
      <c r="X98" s="38">
        <v>179878.50137870992</v>
      </c>
      <c r="Y98" s="37">
        <v>1508702.7173672852</v>
      </c>
      <c r="Z98" s="155">
        <v>28599.901169875531</v>
      </c>
      <c r="AA98" s="38">
        <v>89764.898590030949</v>
      </c>
      <c r="AB98" s="38">
        <v>123432.51127457322</v>
      </c>
      <c r="AC98" s="38">
        <v>84098.34</v>
      </c>
      <c r="AD98" s="38">
        <v>7632.4617537786926</v>
      </c>
      <c r="AE98" s="38">
        <v>2749.36</v>
      </c>
      <c r="AF98" s="38">
        <v>336277.4727882584</v>
      </c>
      <c r="AG98" s="146">
        <v>419264</v>
      </c>
      <c r="AH98" s="38">
        <v>625925.7217908001</v>
      </c>
      <c r="AI98" s="38">
        <v>104212</v>
      </c>
      <c r="AJ98" s="38">
        <v>310873.72179080005</v>
      </c>
      <c r="AK98" s="38">
        <v>206661.72179080005</v>
      </c>
      <c r="AL98" s="38">
        <v>315052</v>
      </c>
      <c r="AM98" s="38">
        <v>315052</v>
      </c>
      <c r="AN98" s="38">
        <v>0</v>
      </c>
      <c r="AO98" s="38">
        <v>1474892.9396988002</v>
      </c>
      <c r="AP98" s="38">
        <v>1268231.2179080001</v>
      </c>
      <c r="AQ98" s="38">
        <v>206661.7217908001</v>
      </c>
      <c r="AR98" s="38">
        <v>-2226713</v>
      </c>
      <c r="AS98" s="38">
        <v>0</v>
      </c>
    </row>
    <row r="99" spans="2:45" s="1" customFormat="1" ht="14.25" x14ac:dyDescent="0.2">
      <c r="B99" s="33" t="s">
        <v>1808</v>
      </c>
      <c r="C99" s="34" t="s">
        <v>1031</v>
      </c>
      <c r="D99" s="33" t="s">
        <v>1032</v>
      </c>
      <c r="E99" s="33" t="s">
        <v>13</v>
      </c>
      <c r="F99" s="33" t="s">
        <v>11</v>
      </c>
      <c r="G99" s="33" t="s">
        <v>16</v>
      </c>
      <c r="H99" s="33" t="s">
        <v>29</v>
      </c>
      <c r="I99" s="33" t="s">
        <v>10</v>
      </c>
      <c r="J99" s="33" t="s">
        <v>18</v>
      </c>
      <c r="K99" s="33" t="s">
        <v>1033</v>
      </c>
      <c r="L99" s="37">
        <v>6386</v>
      </c>
      <c r="M99" s="162">
        <v>787072.80588100001</v>
      </c>
      <c r="N99" s="38">
        <v>-576338</v>
      </c>
      <c r="O99" s="38">
        <v>425238.72135584289</v>
      </c>
      <c r="P99" s="31">
        <v>245915.20588100003</v>
      </c>
      <c r="Q99" s="39">
        <v>41810.98156</v>
      </c>
      <c r="R99" s="40">
        <v>0</v>
      </c>
      <c r="S99" s="40">
        <v>12229.129936004696</v>
      </c>
      <c r="T99" s="40">
        <v>121097.33720856055</v>
      </c>
      <c r="U99" s="41">
        <v>133327.18610797022</v>
      </c>
      <c r="V99" s="42">
        <v>175138.16766797024</v>
      </c>
      <c r="W99" s="38">
        <v>421053.37354897027</v>
      </c>
      <c r="X99" s="38">
        <v>171142.64123884757</v>
      </c>
      <c r="Y99" s="37">
        <v>249910.73231012269</v>
      </c>
      <c r="Z99" s="155">
        <v>0</v>
      </c>
      <c r="AA99" s="38">
        <v>4340.9850304446354</v>
      </c>
      <c r="AB99" s="38">
        <v>51333.209889760124</v>
      </c>
      <c r="AC99" s="38">
        <v>40908.47</v>
      </c>
      <c r="AD99" s="38">
        <v>3966.3123734373994</v>
      </c>
      <c r="AE99" s="38">
        <v>1835.52</v>
      </c>
      <c r="AF99" s="38">
        <v>102384.49729364215</v>
      </c>
      <c r="AG99" s="146">
        <v>95889</v>
      </c>
      <c r="AH99" s="38">
        <v>151441.4</v>
      </c>
      <c r="AI99" s="38">
        <v>0</v>
      </c>
      <c r="AJ99" s="38">
        <v>55552.4</v>
      </c>
      <c r="AK99" s="38">
        <v>55552.4</v>
      </c>
      <c r="AL99" s="38">
        <v>95889</v>
      </c>
      <c r="AM99" s="38">
        <v>95889</v>
      </c>
      <c r="AN99" s="38">
        <v>0</v>
      </c>
      <c r="AO99" s="38">
        <v>245915.20588100003</v>
      </c>
      <c r="AP99" s="38">
        <v>190362.80588100004</v>
      </c>
      <c r="AQ99" s="38">
        <v>55552.400000000023</v>
      </c>
      <c r="AR99" s="38">
        <v>-576338</v>
      </c>
      <c r="AS99" s="38">
        <v>0</v>
      </c>
    </row>
    <row r="100" spans="2:45" s="1" customFormat="1" ht="14.25" x14ac:dyDescent="0.2">
      <c r="B100" s="33" t="s">
        <v>1808</v>
      </c>
      <c r="C100" s="34" t="s">
        <v>83</v>
      </c>
      <c r="D100" s="33" t="s">
        <v>84</v>
      </c>
      <c r="E100" s="33" t="s">
        <v>13</v>
      </c>
      <c r="F100" s="33" t="s">
        <v>11</v>
      </c>
      <c r="G100" s="33" t="s">
        <v>16</v>
      </c>
      <c r="H100" s="33" t="s">
        <v>29</v>
      </c>
      <c r="I100" s="33" t="s">
        <v>10</v>
      </c>
      <c r="J100" s="33" t="s">
        <v>21</v>
      </c>
      <c r="K100" s="33" t="s">
        <v>85</v>
      </c>
      <c r="L100" s="37">
        <v>10066</v>
      </c>
      <c r="M100" s="162">
        <v>237927.35185299997</v>
      </c>
      <c r="N100" s="38">
        <v>-47331</v>
      </c>
      <c r="O100" s="38">
        <v>0</v>
      </c>
      <c r="P100" s="31">
        <v>85170.971852999995</v>
      </c>
      <c r="Q100" s="39">
        <v>17005.91691</v>
      </c>
      <c r="R100" s="40">
        <v>0</v>
      </c>
      <c r="S100" s="40">
        <v>18340.225973721328</v>
      </c>
      <c r="T100" s="40">
        <v>1791.774026278672</v>
      </c>
      <c r="U100" s="41">
        <v>20132.108561875062</v>
      </c>
      <c r="V100" s="42">
        <v>37138.025471875066</v>
      </c>
      <c r="W100" s="38">
        <v>122308.99732487506</v>
      </c>
      <c r="X100" s="38">
        <v>34387.923700721338</v>
      </c>
      <c r="Y100" s="37">
        <v>87921.073624153723</v>
      </c>
      <c r="Z100" s="155">
        <v>0</v>
      </c>
      <c r="AA100" s="38">
        <v>23541.142259843476</v>
      </c>
      <c r="AB100" s="38">
        <v>81864.027831730273</v>
      </c>
      <c r="AC100" s="38">
        <v>42193.78</v>
      </c>
      <c r="AD100" s="38">
        <v>1297</v>
      </c>
      <c r="AE100" s="38">
        <v>963.3</v>
      </c>
      <c r="AF100" s="38">
        <v>149859.25009157375</v>
      </c>
      <c r="AG100" s="146">
        <v>48913</v>
      </c>
      <c r="AH100" s="38">
        <v>113537.62</v>
      </c>
      <c r="AI100" s="38">
        <v>0</v>
      </c>
      <c r="AJ100" s="38">
        <v>93.800000000000011</v>
      </c>
      <c r="AK100" s="38">
        <v>93.800000000000011</v>
      </c>
      <c r="AL100" s="38">
        <v>48913</v>
      </c>
      <c r="AM100" s="38">
        <v>113443.81999999999</v>
      </c>
      <c r="AN100" s="38">
        <v>64530.819999999992</v>
      </c>
      <c r="AO100" s="38">
        <v>85170.971852999995</v>
      </c>
      <c r="AP100" s="38">
        <v>20546.351853</v>
      </c>
      <c r="AQ100" s="38">
        <v>64624.619999999995</v>
      </c>
      <c r="AR100" s="38">
        <v>-47331</v>
      </c>
      <c r="AS100" s="38">
        <v>0</v>
      </c>
    </row>
    <row r="101" spans="2:45" s="1" customFormat="1" ht="14.25" x14ac:dyDescent="0.2">
      <c r="B101" s="33" t="s">
        <v>1808</v>
      </c>
      <c r="C101" s="34" t="s">
        <v>1502</v>
      </c>
      <c r="D101" s="33" t="s">
        <v>1503</v>
      </c>
      <c r="E101" s="33" t="s">
        <v>13</v>
      </c>
      <c r="F101" s="33" t="s">
        <v>11</v>
      </c>
      <c r="G101" s="33" t="s">
        <v>16</v>
      </c>
      <c r="H101" s="33" t="s">
        <v>29</v>
      </c>
      <c r="I101" s="33" t="s">
        <v>10</v>
      </c>
      <c r="J101" s="33" t="s">
        <v>18</v>
      </c>
      <c r="K101" s="33" t="s">
        <v>1504</v>
      </c>
      <c r="L101" s="37">
        <v>5127</v>
      </c>
      <c r="M101" s="162">
        <v>196778.59987099998</v>
      </c>
      <c r="N101" s="38">
        <v>-122527</v>
      </c>
      <c r="O101" s="38">
        <v>62081.431743675254</v>
      </c>
      <c r="P101" s="31">
        <v>97823.910870999971</v>
      </c>
      <c r="Q101" s="39">
        <v>16468.707840999999</v>
      </c>
      <c r="R101" s="40">
        <v>0</v>
      </c>
      <c r="S101" s="40">
        <v>10186.116256003912</v>
      </c>
      <c r="T101" s="40">
        <v>67.883743996088015</v>
      </c>
      <c r="U101" s="41">
        <v>10254.055294728139</v>
      </c>
      <c r="V101" s="42">
        <v>26722.763135728139</v>
      </c>
      <c r="W101" s="38">
        <v>124546.67400672811</v>
      </c>
      <c r="X101" s="38">
        <v>19098.967980003916</v>
      </c>
      <c r="Y101" s="37">
        <v>105447.70602672419</v>
      </c>
      <c r="Z101" s="155">
        <v>0</v>
      </c>
      <c r="AA101" s="38">
        <v>2167.4591483088652</v>
      </c>
      <c r="AB101" s="38">
        <v>35350.388294295692</v>
      </c>
      <c r="AC101" s="38">
        <v>37400.050000000003</v>
      </c>
      <c r="AD101" s="38">
        <v>492.49144875000002</v>
      </c>
      <c r="AE101" s="38">
        <v>1672.62</v>
      </c>
      <c r="AF101" s="38">
        <v>77083.008891354562</v>
      </c>
      <c r="AG101" s="146">
        <v>2300</v>
      </c>
      <c r="AH101" s="38">
        <v>70586.311000000002</v>
      </c>
      <c r="AI101" s="38">
        <v>0</v>
      </c>
      <c r="AJ101" s="38">
        <v>14225.2</v>
      </c>
      <c r="AK101" s="38">
        <v>14225.2</v>
      </c>
      <c r="AL101" s="38">
        <v>2300</v>
      </c>
      <c r="AM101" s="38">
        <v>56361.111000000004</v>
      </c>
      <c r="AN101" s="38">
        <v>54061.111000000004</v>
      </c>
      <c r="AO101" s="38">
        <v>97823.910870999971</v>
      </c>
      <c r="AP101" s="38">
        <v>29537.599870999969</v>
      </c>
      <c r="AQ101" s="38">
        <v>68286.310999999987</v>
      </c>
      <c r="AR101" s="38">
        <v>-122527</v>
      </c>
      <c r="AS101" s="38">
        <v>0</v>
      </c>
    </row>
    <row r="102" spans="2:45" s="1" customFormat="1" ht="14.25" x14ac:dyDescent="0.2">
      <c r="B102" s="33" t="s">
        <v>1808</v>
      </c>
      <c r="C102" s="34" t="s">
        <v>911</v>
      </c>
      <c r="D102" s="33" t="s">
        <v>912</v>
      </c>
      <c r="E102" s="33" t="s">
        <v>13</v>
      </c>
      <c r="F102" s="33" t="s">
        <v>11</v>
      </c>
      <c r="G102" s="33" t="s">
        <v>16</v>
      </c>
      <c r="H102" s="33" t="s">
        <v>29</v>
      </c>
      <c r="I102" s="33" t="s">
        <v>10</v>
      </c>
      <c r="J102" s="33" t="s">
        <v>18</v>
      </c>
      <c r="K102" s="33" t="s">
        <v>913</v>
      </c>
      <c r="L102" s="37">
        <v>7176</v>
      </c>
      <c r="M102" s="162">
        <v>140442.29453499999</v>
      </c>
      <c r="N102" s="38">
        <v>235509.94</v>
      </c>
      <c r="O102" s="38">
        <v>0</v>
      </c>
      <c r="P102" s="31">
        <v>353952.234535</v>
      </c>
      <c r="Q102" s="39">
        <v>13991.731776000001</v>
      </c>
      <c r="R102" s="40">
        <v>0</v>
      </c>
      <c r="S102" s="40">
        <v>15987.592106291855</v>
      </c>
      <c r="T102" s="40">
        <v>-88.391233721153185</v>
      </c>
      <c r="U102" s="41">
        <v>15899.28660906279</v>
      </c>
      <c r="V102" s="42">
        <v>29891.018385062791</v>
      </c>
      <c r="W102" s="38">
        <v>383843.25292006281</v>
      </c>
      <c r="X102" s="38">
        <v>29976.735199291783</v>
      </c>
      <c r="Y102" s="37">
        <v>353866.51772077102</v>
      </c>
      <c r="Z102" s="155">
        <v>0</v>
      </c>
      <c r="AA102" s="38">
        <v>4975.3661809198138</v>
      </c>
      <c r="AB102" s="38">
        <v>61849.512223745667</v>
      </c>
      <c r="AC102" s="38">
        <v>30079.73</v>
      </c>
      <c r="AD102" s="38">
        <v>544.01383679999992</v>
      </c>
      <c r="AE102" s="38">
        <v>61</v>
      </c>
      <c r="AF102" s="38">
        <v>97509.622241465477</v>
      </c>
      <c r="AG102" s="146">
        <v>86073</v>
      </c>
      <c r="AH102" s="38">
        <v>98223</v>
      </c>
      <c r="AI102" s="38">
        <v>0</v>
      </c>
      <c r="AJ102" s="38">
        <v>12150</v>
      </c>
      <c r="AK102" s="38">
        <v>12150</v>
      </c>
      <c r="AL102" s="38">
        <v>86073</v>
      </c>
      <c r="AM102" s="38">
        <v>86073</v>
      </c>
      <c r="AN102" s="38">
        <v>0</v>
      </c>
      <c r="AO102" s="38">
        <v>353952.234535</v>
      </c>
      <c r="AP102" s="38">
        <v>341802.234535</v>
      </c>
      <c r="AQ102" s="38">
        <v>12150</v>
      </c>
      <c r="AR102" s="38">
        <v>-79490.06</v>
      </c>
      <c r="AS102" s="38">
        <v>315000</v>
      </c>
    </row>
    <row r="103" spans="2:45" s="1" customFormat="1" ht="14.25" x14ac:dyDescent="0.2">
      <c r="B103" s="33" t="s">
        <v>1808</v>
      </c>
      <c r="C103" s="34" t="s">
        <v>1097</v>
      </c>
      <c r="D103" s="33" t="s">
        <v>1098</v>
      </c>
      <c r="E103" s="33" t="s">
        <v>13</v>
      </c>
      <c r="F103" s="33" t="s">
        <v>11</v>
      </c>
      <c r="G103" s="33" t="s">
        <v>16</v>
      </c>
      <c r="H103" s="33" t="s">
        <v>29</v>
      </c>
      <c r="I103" s="33" t="s">
        <v>10</v>
      </c>
      <c r="J103" s="33" t="s">
        <v>18</v>
      </c>
      <c r="K103" s="33" t="s">
        <v>1099</v>
      </c>
      <c r="L103" s="37">
        <v>8986</v>
      </c>
      <c r="M103" s="162">
        <v>174163.89979400003</v>
      </c>
      <c r="N103" s="38">
        <v>-277895</v>
      </c>
      <c r="O103" s="38">
        <v>125235.95256828317</v>
      </c>
      <c r="P103" s="31">
        <v>-204828.10020599997</v>
      </c>
      <c r="Q103" s="39">
        <v>16863.262964000001</v>
      </c>
      <c r="R103" s="40">
        <v>204828.10020599997</v>
      </c>
      <c r="S103" s="40">
        <v>10314.684267432531</v>
      </c>
      <c r="T103" s="40">
        <v>87706.407160885457</v>
      </c>
      <c r="U103" s="41">
        <v>302850.82474956266</v>
      </c>
      <c r="V103" s="42">
        <v>319714.08771356265</v>
      </c>
      <c r="W103" s="38">
        <v>319714.08771356265</v>
      </c>
      <c r="X103" s="38">
        <v>136738.07133971574</v>
      </c>
      <c r="Y103" s="37">
        <v>182976.01637384691</v>
      </c>
      <c r="Z103" s="155">
        <v>0</v>
      </c>
      <c r="AA103" s="38">
        <v>8117.642885531669</v>
      </c>
      <c r="AB103" s="38">
        <v>72137.310000679543</v>
      </c>
      <c r="AC103" s="38">
        <v>37666.730000000003</v>
      </c>
      <c r="AD103" s="38">
        <v>7249.1051905249997</v>
      </c>
      <c r="AE103" s="38">
        <v>0</v>
      </c>
      <c r="AF103" s="38">
        <v>125170.78807673621</v>
      </c>
      <c r="AG103" s="146">
        <v>156658</v>
      </c>
      <c r="AH103" s="38">
        <v>161458</v>
      </c>
      <c r="AI103" s="38">
        <v>0</v>
      </c>
      <c r="AJ103" s="38">
        <v>4800</v>
      </c>
      <c r="AK103" s="38">
        <v>4800</v>
      </c>
      <c r="AL103" s="38">
        <v>156658</v>
      </c>
      <c r="AM103" s="38">
        <v>156658</v>
      </c>
      <c r="AN103" s="38">
        <v>0</v>
      </c>
      <c r="AO103" s="38">
        <v>-204828.10020599997</v>
      </c>
      <c r="AP103" s="38">
        <v>-209628.10020599997</v>
      </c>
      <c r="AQ103" s="38">
        <v>4800</v>
      </c>
      <c r="AR103" s="38">
        <v>-277895</v>
      </c>
      <c r="AS103" s="38">
        <v>0</v>
      </c>
    </row>
    <row r="104" spans="2:45" s="1" customFormat="1" ht="14.25" x14ac:dyDescent="0.2">
      <c r="B104" s="33" t="s">
        <v>1808</v>
      </c>
      <c r="C104" s="34" t="s">
        <v>1382</v>
      </c>
      <c r="D104" s="33" t="s">
        <v>1383</v>
      </c>
      <c r="E104" s="33" t="s">
        <v>13</v>
      </c>
      <c r="F104" s="33" t="s">
        <v>11</v>
      </c>
      <c r="G104" s="33" t="s">
        <v>16</v>
      </c>
      <c r="H104" s="33" t="s">
        <v>29</v>
      </c>
      <c r="I104" s="33" t="s">
        <v>10</v>
      </c>
      <c r="J104" s="33" t="s">
        <v>21</v>
      </c>
      <c r="K104" s="33" t="s">
        <v>1384</v>
      </c>
      <c r="L104" s="37">
        <v>16171</v>
      </c>
      <c r="M104" s="162">
        <v>1219348.1658970001</v>
      </c>
      <c r="N104" s="38">
        <v>-1205975</v>
      </c>
      <c r="O104" s="38">
        <v>958223.29763925588</v>
      </c>
      <c r="P104" s="31">
        <v>-186219.83410299988</v>
      </c>
      <c r="Q104" s="39">
        <v>71309.286059000005</v>
      </c>
      <c r="R104" s="40">
        <v>186219.83410299988</v>
      </c>
      <c r="S104" s="40">
        <v>21757.841193151213</v>
      </c>
      <c r="T104" s="40">
        <v>750932.65155534958</v>
      </c>
      <c r="U104" s="41">
        <v>958915.49777853722</v>
      </c>
      <c r="V104" s="42">
        <v>1030224.7838375373</v>
      </c>
      <c r="W104" s="38">
        <v>1030224.7838375373</v>
      </c>
      <c r="X104" s="38">
        <v>946748.07486140716</v>
      </c>
      <c r="Y104" s="37">
        <v>83476.708976130118</v>
      </c>
      <c r="Z104" s="155">
        <v>0</v>
      </c>
      <c r="AA104" s="38">
        <v>93360.392398956872</v>
      </c>
      <c r="AB104" s="38">
        <v>121669.45652158212</v>
      </c>
      <c r="AC104" s="38">
        <v>67784.19</v>
      </c>
      <c r="AD104" s="38">
        <v>6878.6490147743989</v>
      </c>
      <c r="AE104" s="38">
        <v>5370.64</v>
      </c>
      <c r="AF104" s="38">
        <v>295063.3279353134</v>
      </c>
      <c r="AG104" s="146">
        <v>328205</v>
      </c>
      <c r="AH104" s="38">
        <v>328205</v>
      </c>
      <c r="AI104" s="38">
        <v>52948</v>
      </c>
      <c r="AJ104" s="38">
        <v>52948</v>
      </c>
      <c r="AK104" s="38">
        <v>0</v>
      </c>
      <c r="AL104" s="38">
        <v>275257</v>
      </c>
      <c r="AM104" s="38">
        <v>275257</v>
      </c>
      <c r="AN104" s="38">
        <v>0</v>
      </c>
      <c r="AO104" s="38">
        <v>-186219.83410299988</v>
      </c>
      <c r="AP104" s="38">
        <v>-186219.83410299988</v>
      </c>
      <c r="AQ104" s="38">
        <v>0</v>
      </c>
      <c r="AR104" s="38">
        <v>-1205975</v>
      </c>
      <c r="AS104" s="38">
        <v>0</v>
      </c>
    </row>
    <row r="105" spans="2:45" s="1" customFormat="1" ht="14.25" x14ac:dyDescent="0.2">
      <c r="B105" s="33" t="s">
        <v>1808</v>
      </c>
      <c r="C105" s="34" t="s">
        <v>801</v>
      </c>
      <c r="D105" s="33" t="s">
        <v>802</v>
      </c>
      <c r="E105" s="33" t="s">
        <v>13</v>
      </c>
      <c r="F105" s="33" t="s">
        <v>11</v>
      </c>
      <c r="G105" s="33" t="s">
        <v>16</v>
      </c>
      <c r="H105" s="33" t="s">
        <v>29</v>
      </c>
      <c r="I105" s="33" t="s">
        <v>10</v>
      </c>
      <c r="J105" s="33" t="s">
        <v>18</v>
      </c>
      <c r="K105" s="33" t="s">
        <v>803</v>
      </c>
      <c r="L105" s="37">
        <v>7997</v>
      </c>
      <c r="M105" s="162">
        <v>709799.583751</v>
      </c>
      <c r="N105" s="38">
        <v>-118375</v>
      </c>
      <c r="O105" s="38">
        <v>96960.4</v>
      </c>
      <c r="P105" s="31">
        <v>682633.20475100004</v>
      </c>
      <c r="Q105" s="39">
        <v>33473.907094000002</v>
      </c>
      <c r="R105" s="40">
        <v>0</v>
      </c>
      <c r="S105" s="40">
        <v>0</v>
      </c>
      <c r="T105" s="40">
        <v>15994</v>
      </c>
      <c r="U105" s="41">
        <v>15994.08624769669</v>
      </c>
      <c r="V105" s="42">
        <v>49467.993341696696</v>
      </c>
      <c r="W105" s="38">
        <v>732101.19809269672</v>
      </c>
      <c r="X105" s="38">
        <v>0</v>
      </c>
      <c r="Y105" s="37">
        <v>732101.19809269672</v>
      </c>
      <c r="Z105" s="155">
        <v>0</v>
      </c>
      <c r="AA105" s="38">
        <v>0</v>
      </c>
      <c r="AB105" s="38">
        <v>66236.313488516505</v>
      </c>
      <c r="AC105" s="38">
        <v>33521.129999999997</v>
      </c>
      <c r="AD105" s="38">
        <v>2497.7812060249998</v>
      </c>
      <c r="AE105" s="38">
        <v>1305.22</v>
      </c>
      <c r="AF105" s="38">
        <v>103560.4446945415</v>
      </c>
      <c r="AG105" s="146">
        <v>13010</v>
      </c>
      <c r="AH105" s="38">
        <v>109325.62100000001</v>
      </c>
      <c r="AI105" s="38">
        <v>13010</v>
      </c>
      <c r="AJ105" s="38">
        <v>21414.600000000002</v>
      </c>
      <c r="AK105" s="38">
        <v>8404.6000000000022</v>
      </c>
      <c r="AL105" s="38">
        <v>0</v>
      </c>
      <c r="AM105" s="38">
        <v>87911.021000000008</v>
      </c>
      <c r="AN105" s="38">
        <v>87911.021000000008</v>
      </c>
      <c r="AO105" s="38">
        <v>682633.20475100004</v>
      </c>
      <c r="AP105" s="38">
        <v>586317.583751</v>
      </c>
      <c r="AQ105" s="38">
        <v>96315.621000000043</v>
      </c>
      <c r="AR105" s="38">
        <v>-118375</v>
      </c>
      <c r="AS105" s="38">
        <v>0</v>
      </c>
    </row>
    <row r="106" spans="2:45" s="1" customFormat="1" ht="14.25" x14ac:dyDescent="0.2">
      <c r="B106" s="33" t="s">
        <v>1808</v>
      </c>
      <c r="C106" s="34" t="s">
        <v>1337</v>
      </c>
      <c r="D106" s="33" t="s">
        <v>1338</v>
      </c>
      <c r="E106" s="33" t="s">
        <v>13</v>
      </c>
      <c r="F106" s="33" t="s">
        <v>11</v>
      </c>
      <c r="G106" s="33" t="s">
        <v>16</v>
      </c>
      <c r="H106" s="33" t="s">
        <v>29</v>
      </c>
      <c r="I106" s="33" t="s">
        <v>10</v>
      </c>
      <c r="J106" s="33" t="s">
        <v>18</v>
      </c>
      <c r="K106" s="33" t="s">
        <v>1339</v>
      </c>
      <c r="L106" s="37">
        <v>7108</v>
      </c>
      <c r="M106" s="162">
        <v>385702.885243</v>
      </c>
      <c r="N106" s="38">
        <v>-334947</v>
      </c>
      <c r="O106" s="38">
        <v>150982.00571475454</v>
      </c>
      <c r="P106" s="31">
        <v>198821.885243</v>
      </c>
      <c r="Q106" s="39">
        <v>34917.251487000001</v>
      </c>
      <c r="R106" s="40">
        <v>0</v>
      </c>
      <c r="S106" s="40">
        <v>16323.446330291983</v>
      </c>
      <c r="T106" s="40">
        <v>-113.89134272477713</v>
      </c>
      <c r="U106" s="41">
        <v>16209.642397644862</v>
      </c>
      <c r="V106" s="42">
        <v>51126.893884644865</v>
      </c>
      <c r="W106" s="38">
        <v>249948.77912764487</v>
      </c>
      <c r="X106" s="38">
        <v>30606.46186929199</v>
      </c>
      <c r="Y106" s="37">
        <v>219342.31725835288</v>
      </c>
      <c r="Z106" s="155">
        <v>0</v>
      </c>
      <c r="AA106" s="38">
        <v>8201.7318720164076</v>
      </c>
      <c r="AB106" s="38">
        <v>51514.465860156728</v>
      </c>
      <c r="AC106" s="38">
        <v>29794.7</v>
      </c>
      <c r="AD106" s="38">
        <v>2097.5</v>
      </c>
      <c r="AE106" s="38">
        <v>0</v>
      </c>
      <c r="AF106" s="38">
        <v>91608.397732173136</v>
      </c>
      <c r="AG106" s="146">
        <v>205979</v>
      </c>
      <c r="AH106" s="38">
        <v>205979</v>
      </c>
      <c r="AI106" s="38">
        <v>123708</v>
      </c>
      <c r="AJ106" s="38">
        <v>123708</v>
      </c>
      <c r="AK106" s="38">
        <v>0</v>
      </c>
      <c r="AL106" s="38">
        <v>82271</v>
      </c>
      <c r="AM106" s="38">
        <v>82271</v>
      </c>
      <c r="AN106" s="38">
        <v>0</v>
      </c>
      <c r="AO106" s="38">
        <v>198821.885243</v>
      </c>
      <c r="AP106" s="38">
        <v>198821.885243</v>
      </c>
      <c r="AQ106" s="38">
        <v>0</v>
      </c>
      <c r="AR106" s="38">
        <v>-334947</v>
      </c>
      <c r="AS106" s="38">
        <v>0</v>
      </c>
    </row>
    <row r="107" spans="2:45" s="1" customFormat="1" ht="14.25" x14ac:dyDescent="0.2">
      <c r="B107" s="33" t="s">
        <v>1808</v>
      </c>
      <c r="C107" s="34" t="s">
        <v>86</v>
      </c>
      <c r="D107" s="33" t="s">
        <v>87</v>
      </c>
      <c r="E107" s="33" t="s">
        <v>13</v>
      </c>
      <c r="F107" s="33" t="s">
        <v>11</v>
      </c>
      <c r="G107" s="33" t="s">
        <v>16</v>
      </c>
      <c r="H107" s="33" t="s">
        <v>29</v>
      </c>
      <c r="I107" s="33" t="s">
        <v>10</v>
      </c>
      <c r="J107" s="33" t="s">
        <v>12</v>
      </c>
      <c r="K107" s="33" t="s">
        <v>88</v>
      </c>
      <c r="L107" s="37">
        <v>4394</v>
      </c>
      <c r="M107" s="162">
        <v>105722.52121299999</v>
      </c>
      <c r="N107" s="38">
        <v>-112466</v>
      </c>
      <c r="O107" s="38">
        <v>37614.808717875509</v>
      </c>
      <c r="P107" s="31">
        <v>24760.521212999985</v>
      </c>
      <c r="Q107" s="39">
        <v>12475.143769</v>
      </c>
      <c r="R107" s="40">
        <v>0</v>
      </c>
      <c r="S107" s="40">
        <v>6376.0938285738766</v>
      </c>
      <c r="T107" s="40">
        <v>4997.329547870987</v>
      </c>
      <c r="U107" s="41">
        <v>11373.484707667179</v>
      </c>
      <c r="V107" s="42">
        <v>23848.628476667182</v>
      </c>
      <c r="W107" s="38">
        <v>48609.149689667167</v>
      </c>
      <c r="X107" s="38">
        <v>17913.401764449402</v>
      </c>
      <c r="Y107" s="37">
        <v>30695.747925217765</v>
      </c>
      <c r="Z107" s="155">
        <v>43180.301679789081</v>
      </c>
      <c r="AA107" s="38">
        <v>4221.3512639541304</v>
      </c>
      <c r="AB107" s="38">
        <v>29074.811470206263</v>
      </c>
      <c r="AC107" s="38">
        <v>20308.61</v>
      </c>
      <c r="AD107" s="38">
        <v>5152.0609533749994</v>
      </c>
      <c r="AE107" s="38">
        <v>2640.16</v>
      </c>
      <c r="AF107" s="38">
        <v>104577.29536732448</v>
      </c>
      <c r="AG107" s="146">
        <v>135380</v>
      </c>
      <c r="AH107" s="38">
        <v>135380</v>
      </c>
      <c r="AI107" s="38">
        <v>5953</v>
      </c>
      <c r="AJ107" s="38">
        <v>5953</v>
      </c>
      <c r="AK107" s="38">
        <v>0</v>
      </c>
      <c r="AL107" s="38">
        <v>129427</v>
      </c>
      <c r="AM107" s="38">
        <v>129427</v>
      </c>
      <c r="AN107" s="38">
        <v>0</v>
      </c>
      <c r="AO107" s="38">
        <v>24760.521212999985</v>
      </c>
      <c r="AP107" s="38">
        <v>24760.521212999985</v>
      </c>
      <c r="AQ107" s="38">
        <v>0</v>
      </c>
      <c r="AR107" s="38">
        <v>-112466</v>
      </c>
      <c r="AS107" s="38">
        <v>0</v>
      </c>
    </row>
    <row r="108" spans="2:45" s="1" customFormat="1" ht="14.25" x14ac:dyDescent="0.2">
      <c r="B108" s="33" t="s">
        <v>1808</v>
      </c>
      <c r="C108" s="34" t="s">
        <v>383</v>
      </c>
      <c r="D108" s="33" t="s">
        <v>384</v>
      </c>
      <c r="E108" s="33" t="s">
        <v>13</v>
      </c>
      <c r="F108" s="33" t="s">
        <v>11</v>
      </c>
      <c r="G108" s="33" t="s">
        <v>16</v>
      </c>
      <c r="H108" s="33" t="s">
        <v>29</v>
      </c>
      <c r="I108" s="33" t="s">
        <v>10</v>
      </c>
      <c r="J108" s="33" t="s">
        <v>12</v>
      </c>
      <c r="K108" s="33" t="s">
        <v>385</v>
      </c>
      <c r="L108" s="37">
        <v>4270</v>
      </c>
      <c r="M108" s="162">
        <v>144349.07604300001</v>
      </c>
      <c r="N108" s="38">
        <v>-136295</v>
      </c>
      <c r="O108" s="38">
        <v>90518.545786160772</v>
      </c>
      <c r="P108" s="31">
        <v>-93482.123957000003</v>
      </c>
      <c r="Q108" s="39">
        <v>8663.2161020000003</v>
      </c>
      <c r="R108" s="40">
        <v>93482.123957000003</v>
      </c>
      <c r="S108" s="40">
        <v>1760.1130685721043</v>
      </c>
      <c r="T108" s="40">
        <v>65117.236730599718</v>
      </c>
      <c r="U108" s="41">
        <v>160360.33849515233</v>
      </c>
      <c r="V108" s="42">
        <v>169023.55459715234</v>
      </c>
      <c r="W108" s="38">
        <v>169023.55459715234</v>
      </c>
      <c r="X108" s="38">
        <v>86695.640622732841</v>
      </c>
      <c r="Y108" s="37">
        <v>82327.913974419498</v>
      </c>
      <c r="Z108" s="155">
        <v>0</v>
      </c>
      <c r="AA108" s="38">
        <v>1870.847652940894</v>
      </c>
      <c r="AB108" s="38">
        <v>25263.398996882021</v>
      </c>
      <c r="AC108" s="38">
        <v>19381.61</v>
      </c>
      <c r="AD108" s="38">
        <v>3368</v>
      </c>
      <c r="AE108" s="38">
        <v>0</v>
      </c>
      <c r="AF108" s="38">
        <v>49883.856649822919</v>
      </c>
      <c r="AG108" s="146">
        <v>2200</v>
      </c>
      <c r="AH108" s="38">
        <v>49644.799999999996</v>
      </c>
      <c r="AI108" s="38">
        <v>0</v>
      </c>
      <c r="AJ108" s="38">
        <v>1863.5</v>
      </c>
      <c r="AK108" s="38">
        <v>1863.5</v>
      </c>
      <c r="AL108" s="38">
        <v>2200</v>
      </c>
      <c r="AM108" s="38">
        <v>47781.299999999996</v>
      </c>
      <c r="AN108" s="38">
        <v>45581.299999999996</v>
      </c>
      <c r="AO108" s="38">
        <v>-93482.123957000003</v>
      </c>
      <c r="AP108" s="38">
        <v>-140926.92395699999</v>
      </c>
      <c r="AQ108" s="38">
        <v>47444.799999999996</v>
      </c>
      <c r="AR108" s="38">
        <v>-136295</v>
      </c>
      <c r="AS108" s="38">
        <v>0</v>
      </c>
    </row>
    <row r="109" spans="2:45" s="1" customFormat="1" ht="14.25" x14ac:dyDescent="0.2">
      <c r="B109" s="33" t="s">
        <v>1808</v>
      </c>
      <c r="C109" s="34" t="s">
        <v>377</v>
      </c>
      <c r="D109" s="33" t="s">
        <v>378</v>
      </c>
      <c r="E109" s="33" t="s">
        <v>13</v>
      </c>
      <c r="F109" s="33" t="s">
        <v>11</v>
      </c>
      <c r="G109" s="33" t="s">
        <v>16</v>
      </c>
      <c r="H109" s="33" t="s">
        <v>29</v>
      </c>
      <c r="I109" s="33" t="s">
        <v>10</v>
      </c>
      <c r="J109" s="33" t="s">
        <v>12</v>
      </c>
      <c r="K109" s="33" t="s">
        <v>379</v>
      </c>
      <c r="L109" s="37">
        <v>4539</v>
      </c>
      <c r="M109" s="162">
        <v>141491.684778</v>
      </c>
      <c r="N109" s="38">
        <v>-46743</v>
      </c>
      <c r="O109" s="38">
        <v>25932.424682476805</v>
      </c>
      <c r="P109" s="31">
        <v>80084.284778000001</v>
      </c>
      <c r="Q109" s="39">
        <v>8675.6128680000002</v>
      </c>
      <c r="R109" s="40">
        <v>0</v>
      </c>
      <c r="S109" s="40">
        <v>0</v>
      </c>
      <c r="T109" s="40">
        <v>9078</v>
      </c>
      <c r="U109" s="41">
        <v>9078.04895314434</v>
      </c>
      <c r="V109" s="42">
        <v>17753.661821144342</v>
      </c>
      <c r="W109" s="38">
        <v>97837.946599144343</v>
      </c>
      <c r="X109" s="38">
        <v>0</v>
      </c>
      <c r="Y109" s="37">
        <v>97837.946599144343</v>
      </c>
      <c r="Z109" s="155">
        <v>0</v>
      </c>
      <c r="AA109" s="38">
        <v>5435.6871048467838</v>
      </c>
      <c r="AB109" s="38">
        <v>32615.309271199763</v>
      </c>
      <c r="AC109" s="38">
        <v>29832.35</v>
      </c>
      <c r="AD109" s="38">
        <v>936.00247040326883</v>
      </c>
      <c r="AE109" s="38">
        <v>0</v>
      </c>
      <c r="AF109" s="38">
        <v>68819.348846449808</v>
      </c>
      <c r="AG109" s="146">
        <v>78009</v>
      </c>
      <c r="AH109" s="38">
        <v>78696.600000000006</v>
      </c>
      <c r="AI109" s="38">
        <v>0</v>
      </c>
      <c r="AJ109" s="38">
        <v>687.6</v>
      </c>
      <c r="AK109" s="38">
        <v>687.6</v>
      </c>
      <c r="AL109" s="38">
        <v>78009</v>
      </c>
      <c r="AM109" s="38">
        <v>78009</v>
      </c>
      <c r="AN109" s="38">
        <v>0</v>
      </c>
      <c r="AO109" s="38">
        <v>80084.284778000001</v>
      </c>
      <c r="AP109" s="38">
        <v>79396.684777999995</v>
      </c>
      <c r="AQ109" s="38">
        <v>687.60000000000582</v>
      </c>
      <c r="AR109" s="38">
        <v>-46743</v>
      </c>
      <c r="AS109" s="38">
        <v>0</v>
      </c>
    </row>
    <row r="110" spans="2:45" s="1" customFormat="1" ht="14.25" x14ac:dyDescent="0.2">
      <c r="B110" s="33" t="s">
        <v>1808</v>
      </c>
      <c r="C110" s="34" t="s">
        <v>914</v>
      </c>
      <c r="D110" s="33" t="s">
        <v>915</v>
      </c>
      <c r="E110" s="33" t="s">
        <v>13</v>
      </c>
      <c r="F110" s="33" t="s">
        <v>11</v>
      </c>
      <c r="G110" s="33" t="s">
        <v>16</v>
      </c>
      <c r="H110" s="33" t="s">
        <v>29</v>
      </c>
      <c r="I110" s="33" t="s">
        <v>10</v>
      </c>
      <c r="J110" s="33" t="s">
        <v>12</v>
      </c>
      <c r="K110" s="33" t="s">
        <v>916</v>
      </c>
      <c r="L110" s="37">
        <v>1982</v>
      </c>
      <c r="M110" s="162">
        <v>34045.716192000007</v>
      </c>
      <c r="N110" s="38">
        <v>24511</v>
      </c>
      <c r="O110" s="38">
        <v>0</v>
      </c>
      <c r="P110" s="31">
        <v>72034.296192000009</v>
      </c>
      <c r="Q110" s="39">
        <v>2551.8736920000001</v>
      </c>
      <c r="R110" s="40">
        <v>0</v>
      </c>
      <c r="S110" s="40">
        <v>1993.0547565721938</v>
      </c>
      <c r="T110" s="40">
        <v>1970.9452434278062</v>
      </c>
      <c r="U110" s="41">
        <v>3964.0213758828108</v>
      </c>
      <c r="V110" s="42">
        <v>6515.8950678828114</v>
      </c>
      <c r="W110" s="38">
        <v>78550.19125988282</v>
      </c>
      <c r="X110" s="38">
        <v>3736.9776685721881</v>
      </c>
      <c r="Y110" s="37">
        <v>74813.213591310632</v>
      </c>
      <c r="Z110" s="155">
        <v>0</v>
      </c>
      <c r="AA110" s="38">
        <v>1935.9325366675685</v>
      </c>
      <c r="AB110" s="38">
        <v>10388.865419583793</v>
      </c>
      <c r="AC110" s="38">
        <v>17705.330000000002</v>
      </c>
      <c r="AD110" s="38">
        <v>342.96246061874996</v>
      </c>
      <c r="AE110" s="38">
        <v>0</v>
      </c>
      <c r="AF110" s="38">
        <v>30373.090416870113</v>
      </c>
      <c r="AG110" s="146">
        <v>3750</v>
      </c>
      <c r="AH110" s="38">
        <v>24578.579999999998</v>
      </c>
      <c r="AI110" s="38">
        <v>2400</v>
      </c>
      <c r="AJ110" s="38">
        <v>2400</v>
      </c>
      <c r="AK110" s="38">
        <v>0</v>
      </c>
      <c r="AL110" s="38">
        <v>1350</v>
      </c>
      <c r="AM110" s="38">
        <v>22178.579999999998</v>
      </c>
      <c r="AN110" s="38">
        <v>20828.579999999998</v>
      </c>
      <c r="AO110" s="38">
        <v>72034.296192000009</v>
      </c>
      <c r="AP110" s="38">
        <v>51205.716192000007</v>
      </c>
      <c r="AQ110" s="38">
        <v>20828.580000000002</v>
      </c>
      <c r="AR110" s="38">
        <v>24511</v>
      </c>
      <c r="AS110" s="38">
        <v>0</v>
      </c>
    </row>
    <row r="111" spans="2:45" s="1" customFormat="1" ht="14.25" x14ac:dyDescent="0.2">
      <c r="B111" s="33" t="s">
        <v>1808</v>
      </c>
      <c r="C111" s="34" t="s">
        <v>872</v>
      </c>
      <c r="D111" s="33" t="s">
        <v>873</v>
      </c>
      <c r="E111" s="33" t="s">
        <v>13</v>
      </c>
      <c r="F111" s="33" t="s">
        <v>11</v>
      </c>
      <c r="G111" s="33" t="s">
        <v>16</v>
      </c>
      <c r="H111" s="33" t="s">
        <v>29</v>
      </c>
      <c r="I111" s="33" t="s">
        <v>10</v>
      </c>
      <c r="J111" s="33" t="s">
        <v>18</v>
      </c>
      <c r="K111" s="33" t="s">
        <v>874</v>
      </c>
      <c r="L111" s="37">
        <v>9167</v>
      </c>
      <c r="M111" s="162">
        <v>192778.54462099998</v>
      </c>
      <c r="N111" s="38">
        <v>-20956</v>
      </c>
      <c r="O111" s="38">
        <v>0</v>
      </c>
      <c r="P111" s="31">
        <v>148665.37562099996</v>
      </c>
      <c r="Q111" s="39">
        <v>24336.801248</v>
      </c>
      <c r="R111" s="40">
        <v>0</v>
      </c>
      <c r="S111" s="40">
        <v>17890.6536925783</v>
      </c>
      <c r="T111" s="40">
        <v>443.34630742169975</v>
      </c>
      <c r="U111" s="41">
        <v>18334.098866154251</v>
      </c>
      <c r="V111" s="42">
        <v>42670.900114154254</v>
      </c>
      <c r="W111" s="38">
        <v>191336.27573515422</v>
      </c>
      <c r="X111" s="38">
        <v>33544.97567357833</v>
      </c>
      <c r="Y111" s="37">
        <v>157791.30006157589</v>
      </c>
      <c r="Z111" s="155">
        <v>0</v>
      </c>
      <c r="AA111" s="38">
        <v>7726.956328659775</v>
      </c>
      <c r="AB111" s="38">
        <v>77712.730620369461</v>
      </c>
      <c r="AC111" s="38">
        <v>38425.43</v>
      </c>
      <c r="AD111" s="38">
        <v>2416.4749999999999</v>
      </c>
      <c r="AE111" s="38">
        <v>1908.68</v>
      </c>
      <c r="AF111" s="38">
        <v>128190.27194902924</v>
      </c>
      <c r="AG111" s="146">
        <v>37906</v>
      </c>
      <c r="AH111" s="38">
        <v>110401.83100000001</v>
      </c>
      <c r="AI111" s="38">
        <v>8968</v>
      </c>
      <c r="AJ111" s="38">
        <v>9629</v>
      </c>
      <c r="AK111" s="38">
        <v>661</v>
      </c>
      <c r="AL111" s="38">
        <v>28938</v>
      </c>
      <c r="AM111" s="38">
        <v>100772.83100000001</v>
      </c>
      <c r="AN111" s="38">
        <v>71834.831000000006</v>
      </c>
      <c r="AO111" s="38">
        <v>148665.37562099996</v>
      </c>
      <c r="AP111" s="38">
        <v>76169.54462099995</v>
      </c>
      <c r="AQ111" s="38">
        <v>72495.831000000006</v>
      </c>
      <c r="AR111" s="38">
        <v>-20956</v>
      </c>
      <c r="AS111" s="38">
        <v>0</v>
      </c>
    </row>
    <row r="112" spans="2:45" s="1" customFormat="1" ht="14.25" x14ac:dyDescent="0.2">
      <c r="B112" s="33" t="s">
        <v>1808</v>
      </c>
      <c r="C112" s="34" t="s">
        <v>264</v>
      </c>
      <c r="D112" s="33" t="s">
        <v>265</v>
      </c>
      <c r="E112" s="33" t="s">
        <v>13</v>
      </c>
      <c r="F112" s="33" t="s">
        <v>11</v>
      </c>
      <c r="G112" s="33" t="s">
        <v>16</v>
      </c>
      <c r="H112" s="33" t="s">
        <v>29</v>
      </c>
      <c r="I112" s="33" t="s">
        <v>10</v>
      </c>
      <c r="J112" s="33" t="s">
        <v>18</v>
      </c>
      <c r="K112" s="33" t="s">
        <v>266</v>
      </c>
      <c r="L112" s="37">
        <v>7840</v>
      </c>
      <c r="M112" s="162">
        <v>508955.98477400001</v>
      </c>
      <c r="N112" s="38">
        <v>47869.399999999994</v>
      </c>
      <c r="O112" s="38">
        <v>0</v>
      </c>
      <c r="P112" s="31">
        <v>499840.50477400003</v>
      </c>
      <c r="Q112" s="39">
        <v>21736.20865</v>
      </c>
      <c r="R112" s="40">
        <v>0</v>
      </c>
      <c r="S112" s="40">
        <v>11544.525753147291</v>
      </c>
      <c r="T112" s="40">
        <v>4135.4742468527093</v>
      </c>
      <c r="U112" s="41">
        <v>15680.084554450677</v>
      </c>
      <c r="V112" s="42">
        <v>37416.293204450674</v>
      </c>
      <c r="W112" s="38">
        <v>537256.79797845066</v>
      </c>
      <c r="X112" s="38">
        <v>21645.98578714719</v>
      </c>
      <c r="Y112" s="37">
        <v>515610.81219130347</v>
      </c>
      <c r="Z112" s="155">
        <v>0</v>
      </c>
      <c r="AA112" s="38">
        <v>25172.247191176713</v>
      </c>
      <c r="AB112" s="38">
        <v>83456.655574071003</v>
      </c>
      <c r="AC112" s="38">
        <v>32863.03</v>
      </c>
      <c r="AD112" s="38">
        <v>14996.625591250002</v>
      </c>
      <c r="AE112" s="38">
        <v>2249.09</v>
      </c>
      <c r="AF112" s="38">
        <v>158737.6483564977</v>
      </c>
      <c r="AG112" s="146">
        <v>58376</v>
      </c>
      <c r="AH112" s="38">
        <v>86185.12</v>
      </c>
      <c r="AI112" s="38">
        <v>0</v>
      </c>
      <c r="AJ112" s="38">
        <v>0</v>
      </c>
      <c r="AK112" s="38">
        <v>0</v>
      </c>
      <c r="AL112" s="38">
        <v>58376</v>
      </c>
      <c r="AM112" s="38">
        <v>86185.12</v>
      </c>
      <c r="AN112" s="38">
        <v>27809.119999999995</v>
      </c>
      <c r="AO112" s="38">
        <v>499840.50477400003</v>
      </c>
      <c r="AP112" s="38">
        <v>472031.38477400003</v>
      </c>
      <c r="AQ112" s="38">
        <v>27809.119999999995</v>
      </c>
      <c r="AR112" s="38">
        <v>47869.399999999994</v>
      </c>
      <c r="AS112" s="38">
        <v>0</v>
      </c>
    </row>
    <row r="113" spans="2:45" s="1" customFormat="1" ht="14.25" x14ac:dyDescent="0.2">
      <c r="B113" s="33" t="s">
        <v>1808</v>
      </c>
      <c r="C113" s="34" t="s">
        <v>1406</v>
      </c>
      <c r="D113" s="33" t="s">
        <v>1407</v>
      </c>
      <c r="E113" s="33" t="s">
        <v>13</v>
      </c>
      <c r="F113" s="33" t="s">
        <v>11</v>
      </c>
      <c r="G113" s="33" t="s">
        <v>16</v>
      </c>
      <c r="H113" s="33" t="s">
        <v>29</v>
      </c>
      <c r="I113" s="33" t="s">
        <v>10</v>
      </c>
      <c r="J113" s="33" t="s">
        <v>18</v>
      </c>
      <c r="K113" s="33" t="s">
        <v>1408</v>
      </c>
      <c r="L113" s="37">
        <v>7593</v>
      </c>
      <c r="M113" s="162">
        <v>171811.49738199997</v>
      </c>
      <c r="N113" s="38">
        <v>-80702</v>
      </c>
      <c r="O113" s="38">
        <v>40562.42002623334</v>
      </c>
      <c r="P113" s="31">
        <v>47127.746381999983</v>
      </c>
      <c r="Q113" s="39">
        <v>15561.423855999999</v>
      </c>
      <c r="R113" s="40">
        <v>0</v>
      </c>
      <c r="S113" s="40">
        <v>15307.724313148734</v>
      </c>
      <c r="T113" s="40">
        <v>-6.5782673881149094</v>
      </c>
      <c r="U113" s="41">
        <v>15301.228557240122</v>
      </c>
      <c r="V113" s="42">
        <v>30862.652413240121</v>
      </c>
      <c r="W113" s="38">
        <v>77990.398795240108</v>
      </c>
      <c r="X113" s="38">
        <v>28701.98308714875</v>
      </c>
      <c r="Y113" s="37">
        <v>49288.415708091357</v>
      </c>
      <c r="Z113" s="155">
        <v>0</v>
      </c>
      <c r="AA113" s="38">
        <v>13613.353127447346</v>
      </c>
      <c r="AB113" s="38">
        <v>59336.70097604271</v>
      </c>
      <c r="AC113" s="38">
        <v>31827.68</v>
      </c>
      <c r="AD113" s="38">
        <v>2135.3267135298506</v>
      </c>
      <c r="AE113" s="38">
        <v>422.73</v>
      </c>
      <c r="AF113" s="38">
        <v>107335.79081701989</v>
      </c>
      <c r="AG113" s="146">
        <v>58460</v>
      </c>
      <c r="AH113" s="38">
        <v>92097.248999999996</v>
      </c>
      <c r="AI113" s="38">
        <v>1996</v>
      </c>
      <c r="AJ113" s="38">
        <v>8627.4</v>
      </c>
      <c r="AK113" s="38">
        <v>6631.4</v>
      </c>
      <c r="AL113" s="38">
        <v>56464</v>
      </c>
      <c r="AM113" s="38">
        <v>83469.849000000002</v>
      </c>
      <c r="AN113" s="38">
        <v>27005.849000000002</v>
      </c>
      <c r="AO113" s="38">
        <v>47127.746381999983</v>
      </c>
      <c r="AP113" s="38">
        <v>13490.49738199998</v>
      </c>
      <c r="AQ113" s="38">
        <v>33637.249000000011</v>
      </c>
      <c r="AR113" s="38">
        <v>-80702</v>
      </c>
      <c r="AS113" s="38">
        <v>0</v>
      </c>
    </row>
    <row r="114" spans="2:45" s="1" customFormat="1" ht="14.25" x14ac:dyDescent="0.2">
      <c r="B114" s="33" t="s">
        <v>1808</v>
      </c>
      <c r="C114" s="34" t="s">
        <v>1538</v>
      </c>
      <c r="D114" s="33" t="s">
        <v>1539</v>
      </c>
      <c r="E114" s="33" t="s">
        <v>13</v>
      </c>
      <c r="F114" s="33" t="s">
        <v>11</v>
      </c>
      <c r="G114" s="33" t="s">
        <v>16</v>
      </c>
      <c r="H114" s="33" t="s">
        <v>29</v>
      </c>
      <c r="I114" s="33" t="s">
        <v>10</v>
      </c>
      <c r="J114" s="33" t="s">
        <v>12</v>
      </c>
      <c r="K114" s="33" t="s">
        <v>1540</v>
      </c>
      <c r="L114" s="37">
        <v>3029</v>
      </c>
      <c r="M114" s="162">
        <v>94973.520183000001</v>
      </c>
      <c r="N114" s="38">
        <v>40521</v>
      </c>
      <c r="O114" s="38">
        <v>0</v>
      </c>
      <c r="P114" s="31">
        <v>58003.030183000024</v>
      </c>
      <c r="Q114" s="39">
        <v>7366.6466529999998</v>
      </c>
      <c r="R114" s="40">
        <v>0</v>
      </c>
      <c r="S114" s="40">
        <v>5627.9567268593046</v>
      </c>
      <c r="T114" s="40">
        <v>430.04327314069542</v>
      </c>
      <c r="U114" s="41">
        <v>6058.0326677845787</v>
      </c>
      <c r="V114" s="42">
        <v>13424.679320784579</v>
      </c>
      <c r="W114" s="38">
        <v>71427.709503784601</v>
      </c>
      <c r="X114" s="38">
        <v>10552.418862859311</v>
      </c>
      <c r="Y114" s="37">
        <v>60875.29064092529</v>
      </c>
      <c r="Z114" s="155">
        <v>0</v>
      </c>
      <c r="AA114" s="38">
        <v>2840.0339893504852</v>
      </c>
      <c r="AB114" s="38">
        <v>18550.421182426395</v>
      </c>
      <c r="AC114" s="38">
        <v>12696.7</v>
      </c>
      <c r="AD114" s="38">
        <v>1322.4230160000002</v>
      </c>
      <c r="AE114" s="38">
        <v>132.93</v>
      </c>
      <c r="AF114" s="38">
        <v>35542.508187776883</v>
      </c>
      <c r="AG114" s="146">
        <v>19360</v>
      </c>
      <c r="AH114" s="38">
        <v>33894.51</v>
      </c>
      <c r="AI114" s="38">
        <v>0</v>
      </c>
      <c r="AJ114" s="38">
        <v>0</v>
      </c>
      <c r="AK114" s="38">
        <v>0</v>
      </c>
      <c r="AL114" s="38">
        <v>19360</v>
      </c>
      <c r="AM114" s="38">
        <v>33894.51</v>
      </c>
      <c r="AN114" s="38">
        <v>14534.510000000002</v>
      </c>
      <c r="AO114" s="38">
        <v>58003.030183000024</v>
      </c>
      <c r="AP114" s="38">
        <v>43468.520183000022</v>
      </c>
      <c r="AQ114" s="38">
        <v>14534.510000000009</v>
      </c>
      <c r="AR114" s="38">
        <v>40521</v>
      </c>
      <c r="AS114" s="38">
        <v>0</v>
      </c>
    </row>
    <row r="115" spans="2:45" s="1" customFormat="1" ht="14.25" x14ac:dyDescent="0.2">
      <c r="B115" s="33" t="s">
        <v>1808</v>
      </c>
      <c r="C115" s="34" t="s">
        <v>1388</v>
      </c>
      <c r="D115" s="33" t="s">
        <v>1389</v>
      </c>
      <c r="E115" s="33" t="s">
        <v>13</v>
      </c>
      <c r="F115" s="33" t="s">
        <v>11</v>
      </c>
      <c r="G115" s="33" t="s">
        <v>16</v>
      </c>
      <c r="H115" s="33" t="s">
        <v>29</v>
      </c>
      <c r="I115" s="33" t="s">
        <v>10</v>
      </c>
      <c r="J115" s="33" t="s">
        <v>18</v>
      </c>
      <c r="K115" s="33" t="s">
        <v>1390</v>
      </c>
      <c r="L115" s="37">
        <v>9176</v>
      </c>
      <c r="M115" s="162">
        <v>317146.91067199997</v>
      </c>
      <c r="N115" s="38">
        <v>-71890</v>
      </c>
      <c r="O115" s="38">
        <v>30563.294480893455</v>
      </c>
      <c r="P115" s="31">
        <v>171453.67867199995</v>
      </c>
      <c r="Q115" s="39">
        <v>19297.381761000001</v>
      </c>
      <c r="R115" s="40">
        <v>0</v>
      </c>
      <c r="S115" s="40">
        <v>13481.819202290893</v>
      </c>
      <c r="T115" s="40">
        <v>4870.1807977091066</v>
      </c>
      <c r="U115" s="41">
        <v>18352.098963219309</v>
      </c>
      <c r="V115" s="42">
        <v>37649.480724219306</v>
      </c>
      <c r="W115" s="38">
        <v>209103.15939621924</v>
      </c>
      <c r="X115" s="38">
        <v>25278.411004290916</v>
      </c>
      <c r="Y115" s="37">
        <v>183824.74839192833</v>
      </c>
      <c r="Z115" s="155">
        <v>0</v>
      </c>
      <c r="AA115" s="38">
        <v>45405.060861708283</v>
      </c>
      <c r="AB115" s="38">
        <v>76500.31615580988</v>
      </c>
      <c r="AC115" s="38">
        <v>38463.160000000003</v>
      </c>
      <c r="AD115" s="38">
        <v>3215.9556588420592</v>
      </c>
      <c r="AE115" s="38">
        <v>4390.8100000000004</v>
      </c>
      <c r="AF115" s="38">
        <v>167975.30267636021</v>
      </c>
      <c r="AG115" s="146">
        <v>32303</v>
      </c>
      <c r="AH115" s="38">
        <v>104311.768</v>
      </c>
      <c r="AI115" s="38">
        <v>0</v>
      </c>
      <c r="AJ115" s="38">
        <v>3440</v>
      </c>
      <c r="AK115" s="38">
        <v>3440</v>
      </c>
      <c r="AL115" s="38">
        <v>32303</v>
      </c>
      <c r="AM115" s="38">
        <v>100871.768</v>
      </c>
      <c r="AN115" s="38">
        <v>68568.767999999996</v>
      </c>
      <c r="AO115" s="38">
        <v>171453.67867199995</v>
      </c>
      <c r="AP115" s="38">
        <v>99444.910671999955</v>
      </c>
      <c r="AQ115" s="38">
        <v>72008.767999999982</v>
      </c>
      <c r="AR115" s="38">
        <v>-71890</v>
      </c>
      <c r="AS115" s="38">
        <v>0</v>
      </c>
    </row>
    <row r="116" spans="2:45" s="1" customFormat="1" ht="14.25" x14ac:dyDescent="0.2">
      <c r="B116" s="33" t="s">
        <v>1808</v>
      </c>
      <c r="C116" s="34" t="s">
        <v>1028</v>
      </c>
      <c r="D116" s="33" t="s">
        <v>1029</v>
      </c>
      <c r="E116" s="33" t="s">
        <v>13</v>
      </c>
      <c r="F116" s="33" t="s">
        <v>11</v>
      </c>
      <c r="G116" s="33" t="s">
        <v>16</v>
      </c>
      <c r="H116" s="33" t="s">
        <v>29</v>
      </c>
      <c r="I116" s="33" t="s">
        <v>10</v>
      </c>
      <c r="J116" s="33" t="s">
        <v>12</v>
      </c>
      <c r="K116" s="33" t="s">
        <v>1030</v>
      </c>
      <c r="L116" s="37">
        <v>1761</v>
      </c>
      <c r="M116" s="162">
        <v>41914.900131000002</v>
      </c>
      <c r="N116" s="38">
        <v>-76584</v>
      </c>
      <c r="O116" s="38">
        <v>44457.450072717023</v>
      </c>
      <c r="P116" s="31">
        <v>-37243.099868999998</v>
      </c>
      <c r="Q116" s="39">
        <v>4804.7336969999997</v>
      </c>
      <c r="R116" s="40">
        <v>37243.099868999998</v>
      </c>
      <c r="S116" s="40">
        <v>2074.4945988579398</v>
      </c>
      <c r="T116" s="40">
        <v>32834.481726334183</v>
      </c>
      <c r="U116" s="41">
        <v>72152.465274496193</v>
      </c>
      <c r="V116" s="42">
        <v>76957.198971496196</v>
      </c>
      <c r="W116" s="38">
        <v>76957.198971496196</v>
      </c>
      <c r="X116" s="38">
        <v>45357.576522574964</v>
      </c>
      <c r="Y116" s="37">
        <v>31599.622448921233</v>
      </c>
      <c r="Z116" s="155">
        <v>0</v>
      </c>
      <c r="AA116" s="38">
        <v>2143.4191271456766</v>
      </c>
      <c r="AB116" s="38">
        <v>11227.454341971843</v>
      </c>
      <c r="AC116" s="38">
        <v>14350.71</v>
      </c>
      <c r="AD116" s="38">
        <v>1330.3139035624995</v>
      </c>
      <c r="AE116" s="38">
        <v>926.53</v>
      </c>
      <c r="AF116" s="38">
        <v>29978.427372680017</v>
      </c>
      <c r="AG116" s="146">
        <v>81788</v>
      </c>
      <c r="AH116" s="38">
        <v>83225</v>
      </c>
      <c r="AI116" s="38">
        <v>950</v>
      </c>
      <c r="AJ116" s="38">
        <v>2387</v>
      </c>
      <c r="AK116" s="38">
        <v>1437</v>
      </c>
      <c r="AL116" s="38">
        <v>80838</v>
      </c>
      <c r="AM116" s="38">
        <v>80838</v>
      </c>
      <c r="AN116" s="38">
        <v>0</v>
      </c>
      <c r="AO116" s="38">
        <v>-37243.099868999998</v>
      </c>
      <c r="AP116" s="38">
        <v>-38680.099868999998</v>
      </c>
      <c r="AQ116" s="38">
        <v>1437</v>
      </c>
      <c r="AR116" s="38">
        <v>-76584</v>
      </c>
      <c r="AS116" s="38">
        <v>0</v>
      </c>
    </row>
    <row r="117" spans="2:45" s="1" customFormat="1" ht="14.25" x14ac:dyDescent="0.2">
      <c r="B117" s="33" t="s">
        <v>1808</v>
      </c>
      <c r="C117" s="34" t="s">
        <v>995</v>
      </c>
      <c r="D117" s="33" t="s">
        <v>996</v>
      </c>
      <c r="E117" s="33" t="s">
        <v>13</v>
      </c>
      <c r="F117" s="33" t="s">
        <v>11</v>
      </c>
      <c r="G117" s="33" t="s">
        <v>16</v>
      </c>
      <c r="H117" s="33" t="s">
        <v>29</v>
      </c>
      <c r="I117" s="33" t="s">
        <v>10</v>
      </c>
      <c r="J117" s="33" t="s">
        <v>18</v>
      </c>
      <c r="K117" s="33" t="s">
        <v>997</v>
      </c>
      <c r="L117" s="37">
        <v>6077</v>
      </c>
      <c r="M117" s="162">
        <v>145017.44657099998</v>
      </c>
      <c r="N117" s="38">
        <v>22970</v>
      </c>
      <c r="O117" s="38">
        <v>0</v>
      </c>
      <c r="P117" s="31">
        <v>7875.9075709999888</v>
      </c>
      <c r="Q117" s="39">
        <v>14844.966607</v>
      </c>
      <c r="R117" s="40">
        <v>0</v>
      </c>
      <c r="S117" s="40">
        <v>15923.101648006115</v>
      </c>
      <c r="T117" s="40">
        <v>-203.69109352270607</v>
      </c>
      <c r="U117" s="41">
        <v>15719.495321455626</v>
      </c>
      <c r="V117" s="42">
        <v>30564.461928455625</v>
      </c>
      <c r="W117" s="38">
        <v>38440.369499455614</v>
      </c>
      <c r="X117" s="38">
        <v>29855.81559000611</v>
      </c>
      <c r="Y117" s="37">
        <v>8584.5539094495034</v>
      </c>
      <c r="Z117" s="155">
        <v>0</v>
      </c>
      <c r="AA117" s="38">
        <v>3464.6801180037692</v>
      </c>
      <c r="AB117" s="38">
        <v>41047.708201870017</v>
      </c>
      <c r="AC117" s="38">
        <v>25473.040000000001</v>
      </c>
      <c r="AD117" s="38">
        <v>2309.7064127999997</v>
      </c>
      <c r="AE117" s="38">
        <v>0</v>
      </c>
      <c r="AF117" s="38">
        <v>72295.134732673789</v>
      </c>
      <c r="AG117" s="146">
        <v>59243</v>
      </c>
      <c r="AH117" s="38">
        <v>68854.460999999996</v>
      </c>
      <c r="AI117" s="38">
        <v>2050</v>
      </c>
      <c r="AJ117" s="38">
        <v>2050</v>
      </c>
      <c r="AK117" s="38">
        <v>0</v>
      </c>
      <c r="AL117" s="38">
        <v>57193</v>
      </c>
      <c r="AM117" s="38">
        <v>66804.460999999996</v>
      </c>
      <c r="AN117" s="38">
        <v>9611.4609999999957</v>
      </c>
      <c r="AO117" s="38">
        <v>7875.9075709999888</v>
      </c>
      <c r="AP117" s="38">
        <v>-1735.5534290000069</v>
      </c>
      <c r="AQ117" s="38">
        <v>9611.4609999999957</v>
      </c>
      <c r="AR117" s="38">
        <v>22970</v>
      </c>
      <c r="AS117" s="38">
        <v>0</v>
      </c>
    </row>
    <row r="118" spans="2:45" s="1" customFormat="1" ht="14.25" x14ac:dyDescent="0.2">
      <c r="B118" s="33" t="s">
        <v>1808</v>
      </c>
      <c r="C118" s="34" t="s">
        <v>1160</v>
      </c>
      <c r="D118" s="33" t="s">
        <v>1161</v>
      </c>
      <c r="E118" s="33" t="s">
        <v>13</v>
      </c>
      <c r="F118" s="33" t="s">
        <v>11</v>
      </c>
      <c r="G118" s="33" t="s">
        <v>16</v>
      </c>
      <c r="H118" s="33" t="s">
        <v>29</v>
      </c>
      <c r="I118" s="33" t="s">
        <v>10</v>
      </c>
      <c r="J118" s="33" t="s">
        <v>12</v>
      </c>
      <c r="K118" s="33" t="s">
        <v>1162</v>
      </c>
      <c r="L118" s="37">
        <v>1829</v>
      </c>
      <c r="M118" s="162">
        <v>84496.113834999996</v>
      </c>
      <c r="N118" s="38">
        <v>-201012</v>
      </c>
      <c r="O118" s="38">
        <v>155603.11518829377</v>
      </c>
      <c r="P118" s="31">
        <v>-108984.2747815</v>
      </c>
      <c r="Q118" s="39">
        <v>4803.7793700000002</v>
      </c>
      <c r="R118" s="40">
        <v>108984.2747815</v>
      </c>
      <c r="S118" s="40">
        <v>371.40724685728549</v>
      </c>
      <c r="T118" s="40">
        <v>121202.09174264029</v>
      </c>
      <c r="U118" s="41">
        <v>230559.01705453778</v>
      </c>
      <c r="V118" s="42">
        <v>235362.79642453778</v>
      </c>
      <c r="W118" s="38">
        <v>235362.79642453778</v>
      </c>
      <c r="X118" s="38">
        <v>151820.70574715105</v>
      </c>
      <c r="Y118" s="37">
        <v>83542.090677386732</v>
      </c>
      <c r="Z118" s="155">
        <v>0</v>
      </c>
      <c r="AA118" s="38">
        <v>1734.9934917845808</v>
      </c>
      <c r="AB118" s="38">
        <v>11180.904910458139</v>
      </c>
      <c r="AC118" s="38">
        <v>15062.810000000001</v>
      </c>
      <c r="AD118" s="38">
        <v>331.72883798708006</v>
      </c>
      <c r="AE118" s="38">
        <v>0</v>
      </c>
      <c r="AF118" s="38">
        <v>28310.437240229803</v>
      </c>
      <c r="AG118" s="146">
        <v>25237</v>
      </c>
      <c r="AH118" s="38">
        <v>33686.6113835</v>
      </c>
      <c r="AI118" s="38">
        <v>0</v>
      </c>
      <c r="AJ118" s="38">
        <v>8449.6113834999996</v>
      </c>
      <c r="AK118" s="38">
        <v>8449.6113834999996</v>
      </c>
      <c r="AL118" s="38">
        <v>25237</v>
      </c>
      <c r="AM118" s="38">
        <v>25237</v>
      </c>
      <c r="AN118" s="38">
        <v>0</v>
      </c>
      <c r="AO118" s="38">
        <v>-108984.2747815</v>
      </c>
      <c r="AP118" s="38">
        <v>-117433.886165</v>
      </c>
      <c r="AQ118" s="38">
        <v>8449.6113834999996</v>
      </c>
      <c r="AR118" s="38">
        <v>-201012</v>
      </c>
      <c r="AS118" s="38">
        <v>0</v>
      </c>
    </row>
    <row r="119" spans="2:45" s="1" customFormat="1" ht="14.25" x14ac:dyDescent="0.2">
      <c r="B119" s="33" t="s">
        <v>1808</v>
      </c>
      <c r="C119" s="34" t="s">
        <v>586</v>
      </c>
      <c r="D119" s="33" t="s">
        <v>587</v>
      </c>
      <c r="E119" s="33" t="s">
        <v>13</v>
      </c>
      <c r="F119" s="33" t="s">
        <v>11</v>
      </c>
      <c r="G119" s="33" t="s">
        <v>16</v>
      </c>
      <c r="H119" s="33" t="s">
        <v>29</v>
      </c>
      <c r="I119" s="33" t="s">
        <v>10</v>
      </c>
      <c r="J119" s="33" t="s">
        <v>12</v>
      </c>
      <c r="K119" s="33" t="s">
        <v>588</v>
      </c>
      <c r="L119" s="37">
        <v>2580</v>
      </c>
      <c r="M119" s="162">
        <v>54107.927224999992</v>
      </c>
      <c r="N119" s="38">
        <v>-14721.489999999998</v>
      </c>
      <c r="O119" s="38">
        <v>1238.359004321343</v>
      </c>
      <c r="P119" s="31">
        <v>82454.637224999984</v>
      </c>
      <c r="Q119" s="39">
        <v>2877.0067530000001</v>
      </c>
      <c r="R119" s="40">
        <v>0</v>
      </c>
      <c r="S119" s="40">
        <v>2520.0020914295392</v>
      </c>
      <c r="T119" s="40">
        <v>2639.9979085704608</v>
      </c>
      <c r="U119" s="41">
        <v>5160.0278253166762</v>
      </c>
      <c r="V119" s="42">
        <v>8037.0345783166758</v>
      </c>
      <c r="W119" s="38">
        <v>90491.671803316654</v>
      </c>
      <c r="X119" s="38">
        <v>4725.0039214295393</v>
      </c>
      <c r="Y119" s="37">
        <v>85766.667881887115</v>
      </c>
      <c r="Z119" s="155">
        <v>0</v>
      </c>
      <c r="AA119" s="38">
        <v>5640.3785569508063</v>
      </c>
      <c r="AB119" s="38">
        <v>19086.307708386357</v>
      </c>
      <c r="AC119" s="38">
        <v>21467.21</v>
      </c>
      <c r="AD119" s="38">
        <v>1041.0721659749995</v>
      </c>
      <c r="AE119" s="38">
        <v>0</v>
      </c>
      <c r="AF119" s="38">
        <v>47234.968431312162</v>
      </c>
      <c r="AG119" s="146">
        <v>40970</v>
      </c>
      <c r="AH119" s="38">
        <v>43068.2</v>
      </c>
      <c r="AI119" s="38">
        <v>0</v>
      </c>
      <c r="AJ119" s="38">
        <v>2098.2000000000003</v>
      </c>
      <c r="AK119" s="38">
        <v>2098.2000000000003</v>
      </c>
      <c r="AL119" s="38">
        <v>40970</v>
      </c>
      <c r="AM119" s="38">
        <v>40970</v>
      </c>
      <c r="AN119" s="38">
        <v>0</v>
      </c>
      <c r="AO119" s="38">
        <v>82454.637224999984</v>
      </c>
      <c r="AP119" s="38">
        <v>80356.437224999987</v>
      </c>
      <c r="AQ119" s="38">
        <v>2098.1999999999971</v>
      </c>
      <c r="AR119" s="38">
        <v>-14721.489999999998</v>
      </c>
      <c r="AS119" s="38">
        <v>0</v>
      </c>
    </row>
    <row r="120" spans="2:45" s="1" customFormat="1" ht="14.25" x14ac:dyDescent="0.2">
      <c r="B120" s="33" t="s">
        <v>1808</v>
      </c>
      <c r="C120" s="34" t="s">
        <v>517</v>
      </c>
      <c r="D120" s="33" t="s">
        <v>518</v>
      </c>
      <c r="E120" s="33" t="s">
        <v>13</v>
      </c>
      <c r="F120" s="33" t="s">
        <v>11</v>
      </c>
      <c r="G120" s="33" t="s">
        <v>16</v>
      </c>
      <c r="H120" s="33" t="s">
        <v>29</v>
      </c>
      <c r="I120" s="33" t="s">
        <v>10</v>
      </c>
      <c r="J120" s="33" t="s">
        <v>21</v>
      </c>
      <c r="K120" s="33" t="s">
        <v>519</v>
      </c>
      <c r="L120" s="37">
        <v>11418</v>
      </c>
      <c r="M120" s="162">
        <v>208374.748349</v>
      </c>
      <c r="N120" s="38">
        <v>-91388</v>
      </c>
      <c r="O120" s="38">
        <v>61981.913213096093</v>
      </c>
      <c r="P120" s="31">
        <v>144556.748349</v>
      </c>
      <c r="Q120" s="39">
        <v>27400.806788000002</v>
      </c>
      <c r="R120" s="40">
        <v>0</v>
      </c>
      <c r="S120" s="40">
        <v>23878.818362294885</v>
      </c>
      <c r="T120" s="40">
        <v>-56.356350238995219</v>
      </c>
      <c r="U120" s="41">
        <v>23822.590474759283</v>
      </c>
      <c r="V120" s="42">
        <v>51223.397262759288</v>
      </c>
      <c r="W120" s="38">
        <v>195780.14561175928</v>
      </c>
      <c r="X120" s="38">
        <v>44772.784429294843</v>
      </c>
      <c r="Y120" s="37">
        <v>151007.36118246443</v>
      </c>
      <c r="Z120" s="155">
        <v>0</v>
      </c>
      <c r="AA120" s="38">
        <v>24552.099849136528</v>
      </c>
      <c r="AB120" s="38">
        <v>91924.965655183652</v>
      </c>
      <c r="AC120" s="38">
        <v>47860.98</v>
      </c>
      <c r="AD120" s="38">
        <v>2394</v>
      </c>
      <c r="AE120" s="38">
        <v>5052.4399999999996</v>
      </c>
      <c r="AF120" s="38">
        <v>171784.48550432018</v>
      </c>
      <c r="AG120" s="146">
        <v>164183</v>
      </c>
      <c r="AH120" s="38">
        <v>168038</v>
      </c>
      <c r="AI120" s="38">
        <v>0</v>
      </c>
      <c r="AJ120" s="38">
        <v>3855</v>
      </c>
      <c r="AK120" s="38">
        <v>3855</v>
      </c>
      <c r="AL120" s="38">
        <v>164183</v>
      </c>
      <c r="AM120" s="38">
        <v>164183</v>
      </c>
      <c r="AN120" s="38">
        <v>0</v>
      </c>
      <c r="AO120" s="38">
        <v>144556.748349</v>
      </c>
      <c r="AP120" s="38">
        <v>140701.748349</v>
      </c>
      <c r="AQ120" s="38">
        <v>3855</v>
      </c>
      <c r="AR120" s="38">
        <v>-91388</v>
      </c>
      <c r="AS120" s="38">
        <v>0</v>
      </c>
    </row>
    <row r="121" spans="2:45" s="1" customFormat="1" ht="14.25" x14ac:dyDescent="0.2">
      <c r="B121" s="33" t="s">
        <v>1808</v>
      </c>
      <c r="C121" s="34" t="s">
        <v>38</v>
      </c>
      <c r="D121" s="33" t="s">
        <v>39</v>
      </c>
      <c r="E121" s="33" t="s">
        <v>13</v>
      </c>
      <c r="F121" s="33" t="s">
        <v>11</v>
      </c>
      <c r="G121" s="33" t="s">
        <v>16</v>
      </c>
      <c r="H121" s="33" t="s">
        <v>29</v>
      </c>
      <c r="I121" s="33" t="s">
        <v>10</v>
      </c>
      <c r="J121" s="33" t="s">
        <v>21</v>
      </c>
      <c r="K121" s="33" t="s">
        <v>40</v>
      </c>
      <c r="L121" s="37">
        <v>17404</v>
      </c>
      <c r="M121" s="162">
        <v>675575.10702999996</v>
      </c>
      <c r="N121" s="38">
        <v>-23667</v>
      </c>
      <c r="O121" s="38">
        <v>0</v>
      </c>
      <c r="P121" s="31">
        <v>898673.78703000001</v>
      </c>
      <c r="Q121" s="39">
        <v>51938.535370999998</v>
      </c>
      <c r="R121" s="40">
        <v>0</v>
      </c>
      <c r="S121" s="40">
        <v>30588.875083440318</v>
      </c>
      <c r="T121" s="40">
        <v>4219.1249165596819</v>
      </c>
      <c r="U121" s="41">
        <v>34808.187702252493</v>
      </c>
      <c r="V121" s="42">
        <v>86746.723073252491</v>
      </c>
      <c r="W121" s="38">
        <v>985420.51010325248</v>
      </c>
      <c r="X121" s="38">
        <v>57354.140781440306</v>
      </c>
      <c r="Y121" s="37">
        <v>928066.36932181218</v>
      </c>
      <c r="Z121" s="155">
        <v>0</v>
      </c>
      <c r="AA121" s="38">
        <v>72509.719680375158</v>
      </c>
      <c r="AB121" s="38">
        <v>144099.81532613045</v>
      </c>
      <c r="AC121" s="38">
        <v>72952.570000000007</v>
      </c>
      <c r="AD121" s="38">
        <v>13880.097185082919</v>
      </c>
      <c r="AE121" s="38">
        <v>4639.2</v>
      </c>
      <c r="AF121" s="38">
        <v>308081.40219158854</v>
      </c>
      <c r="AG121" s="146">
        <v>0</v>
      </c>
      <c r="AH121" s="38">
        <v>247485.68</v>
      </c>
      <c r="AI121" s="38">
        <v>0</v>
      </c>
      <c r="AJ121" s="38">
        <v>51342.600000000006</v>
      </c>
      <c r="AK121" s="38">
        <v>51342.600000000006</v>
      </c>
      <c r="AL121" s="38">
        <v>0</v>
      </c>
      <c r="AM121" s="38">
        <v>196143.08</v>
      </c>
      <c r="AN121" s="38">
        <v>196143.08</v>
      </c>
      <c r="AO121" s="38">
        <v>898673.78703000001</v>
      </c>
      <c r="AP121" s="38">
        <v>651188.10703000007</v>
      </c>
      <c r="AQ121" s="38">
        <v>247485.67999999993</v>
      </c>
      <c r="AR121" s="38">
        <v>-23667</v>
      </c>
      <c r="AS121" s="38">
        <v>0</v>
      </c>
    </row>
    <row r="122" spans="2:45" s="1" customFormat="1" ht="14.25" x14ac:dyDescent="0.2">
      <c r="B122" s="33" t="s">
        <v>1808</v>
      </c>
      <c r="C122" s="34" t="s">
        <v>798</v>
      </c>
      <c r="D122" s="33" t="s">
        <v>799</v>
      </c>
      <c r="E122" s="33" t="s">
        <v>13</v>
      </c>
      <c r="F122" s="33" t="s">
        <v>11</v>
      </c>
      <c r="G122" s="33" t="s">
        <v>16</v>
      </c>
      <c r="H122" s="33" t="s">
        <v>29</v>
      </c>
      <c r="I122" s="33" t="s">
        <v>10</v>
      </c>
      <c r="J122" s="33" t="s">
        <v>18</v>
      </c>
      <c r="K122" s="33" t="s">
        <v>800</v>
      </c>
      <c r="L122" s="37">
        <v>8922</v>
      </c>
      <c r="M122" s="162">
        <v>381299.409246</v>
      </c>
      <c r="N122" s="38">
        <v>-141800</v>
      </c>
      <c r="O122" s="38">
        <v>50261.341031069831</v>
      </c>
      <c r="P122" s="31">
        <v>187520.95524599997</v>
      </c>
      <c r="Q122" s="39">
        <v>22542.246191999999</v>
      </c>
      <c r="R122" s="40">
        <v>0</v>
      </c>
      <c r="S122" s="40">
        <v>15135.156837720097</v>
      </c>
      <c r="T122" s="40">
        <v>2708.8431622799035</v>
      </c>
      <c r="U122" s="41">
        <v>17844.09622382767</v>
      </c>
      <c r="V122" s="42">
        <v>40386.342415827668</v>
      </c>
      <c r="W122" s="38">
        <v>227907.29766182764</v>
      </c>
      <c r="X122" s="38">
        <v>28378.419070720091</v>
      </c>
      <c r="Y122" s="37">
        <v>199528.87859110755</v>
      </c>
      <c r="Z122" s="155">
        <v>0</v>
      </c>
      <c r="AA122" s="38">
        <v>40307.924041317456</v>
      </c>
      <c r="AB122" s="38">
        <v>76765.240339770389</v>
      </c>
      <c r="AC122" s="38">
        <v>37398.46</v>
      </c>
      <c r="AD122" s="38">
        <v>4753.5</v>
      </c>
      <c r="AE122" s="38">
        <v>1566.92</v>
      </c>
      <c r="AF122" s="38">
        <v>160792.04438108785</v>
      </c>
      <c r="AG122" s="146">
        <v>57110</v>
      </c>
      <c r="AH122" s="38">
        <v>114699.546</v>
      </c>
      <c r="AI122" s="38">
        <v>0</v>
      </c>
      <c r="AJ122" s="38">
        <v>16620</v>
      </c>
      <c r="AK122" s="38">
        <v>16620</v>
      </c>
      <c r="AL122" s="38">
        <v>57110</v>
      </c>
      <c r="AM122" s="38">
        <v>98079.546000000002</v>
      </c>
      <c r="AN122" s="38">
        <v>40969.546000000002</v>
      </c>
      <c r="AO122" s="38">
        <v>187520.95524599997</v>
      </c>
      <c r="AP122" s="38">
        <v>129931.40924599997</v>
      </c>
      <c r="AQ122" s="38">
        <v>57589.546000000002</v>
      </c>
      <c r="AR122" s="38">
        <v>-141800</v>
      </c>
      <c r="AS122" s="38">
        <v>0</v>
      </c>
    </row>
    <row r="123" spans="2:45" s="1" customFormat="1" ht="14.25" x14ac:dyDescent="0.2">
      <c r="B123" s="33" t="s">
        <v>1808</v>
      </c>
      <c r="C123" s="34" t="s">
        <v>505</v>
      </c>
      <c r="D123" s="33" t="s">
        <v>506</v>
      </c>
      <c r="E123" s="33" t="s">
        <v>13</v>
      </c>
      <c r="F123" s="33" t="s">
        <v>11</v>
      </c>
      <c r="G123" s="33" t="s">
        <v>16</v>
      </c>
      <c r="H123" s="33" t="s">
        <v>29</v>
      </c>
      <c r="I123" s="33" t="s">
        <v>10</v>
      </c>
      <c r="J123" s="33" t="s">
        <v>21</v>
      </c>
      <c r="K123" s="33" t="s">
        <v>507</v>
      </c>
      <c r="L123" s="37">
        <v>11539</v>
      </c>
      <c r="M123" s="162">
        <v>706859.40445899998</v>
      </c>
      <c r="N123" s="38">
        <v>-728278</v>
      </c>
      <c r="O123" s="38">
        <v>450554.90422077687</v>
      </c>
      <c r="P123" s="31">
        <v>-21061.49554100004</v>
      </c>
      <c r="Q123" s="39">
        <v>58037.198798999998</v>
      </c>
      <c r="R123" s="40">
        <v>21061.49554100004</v>
      </c>
      <c r="S123" s="40">
        <v>40092.272538301106</v>
      </c>
      <c r="T123" s="40">
        <v>383580.48802377679</v>
      </c>
      <c r="U123" s="41">
        <v>444736.65433399129</v>
      </c>
      <c r="V123" s="42">
        <v>502773.85313299129</v>
      </c>
      <c r="W123" s="38">
        <v>502773.85313299129</v>
      </c>
      <c r="X123" s="38">
        <v>502771.45490207797</v>
      </c>
      <c r="Y123" s="37">
        <v>2.3982309133280069</v>
      </c>
      <c r="Z123" s="155">
        <v>563093.49549188651</v>
      </c>
      <c r="AA123" s="38">
        <v>109938.83646414192</v>
      </c>
      <c r="AB123" s="38">
        <v>113785.70369820159</v>
      </c>
      <c r="AC123" s="38">
        <v>48368.18</v>
      </c>
      <c r="AD123" s="38">
        <v>26437.231277650284</v>
      </c>
      <c r="AE123" s="38">
        <v>227669.13</v>
      </c>
      <c r="AF123" s="38">
        <v>1089292.5769318803</v>
      </c>
      <c r="AG123" s="146">
        <v>338451</v>
      </c>
      <c r="AH123" s="38">
        <v>347288.1</v>
      </c>
      <c r="AI123" s="38">
        <v>47670</v>
      </c>
      <c r="AJ123" s="38">
        <v>56507.100000000006</v>
      </c>
      <c r="AK123" s="38">
        <v>8837.1000000000058</v>
      </c>
      <c r="AL123" s="38">
        <v>290781</v>
      </c>
      <c r="AM123" s="38">
        <v>290781</v>
      </c>
      <c r="AN123" s="38">
        <v>0</v>
      </c>
      <c r="AO123" s="38">
        <v>-21061.49554100004</v>
      </c>
      <c r="AP123" s="38">
        <v>-29898.595541000046</v>
      </c>
      <c r="AQ123" s="38">
        <v>8837.1000000000058</v>
      </c>
      <c r="AR123" s="38">
        <v>-728278</v>
      </c>
      <c r="AS123" s="38">
        <v>0</v>
      </c>
    </row>
    <row r="124" spans="2:45" s="1" customFormat="1" ht="14.25" x14ac:dyDescent="0.2">
      <c r="B124" s="33" t="s">
        <v>1808</v>
      </c>
      <c r="C124" s="34" t="s">
        <v>214</v>
      </c>
      <c r="D124" s="33" t="s">
        <v>215</v>
      </c>
      <c r="E124" s="33" t="s">
        <v>13</v>
      </c>
      <c r="F124" s="33" t="s">
        <v>11</v>
      </c>
      <c r="G124" s="33" t="s">
        <v>16</v>
      </c>
      <c r="H124" s="33" t="s">
        <v>29</v>
      </c>
      <c r="I124" s="33" t="s">
        <v>10</v>
      </c>
      <c r="J124" s="33" t="s">
        <v>21</v>
      </c>
      <c r="K124" s="33" t="s">
        <v>216</v>
      </c>
      <c r="L124" s="37">
        <v>11493</v>
      </c>
      <c r="M124" s="162">
        <v>482930.59150900005</v>
      </c>
      <c r="N124" s="38">
        <v>-197273</v>
      </c>
      <c r="O124" s="38">
        <v>57862.792114583419</v>
      </c>
      <c r="P124" s="31">
        <v>377915.70150900004</v>
      </c>
      <c r="Q124" s="39">
        <v>40325.866414999997</v>
      </c>
      <c r="R124" s="40">
        <v>0</v>
      </c>
      <c r="S124" s="40">
        <v>25856.544304009931</v>
      </c>
      <c r="T124" s="40">
        <v>-155.13094707818891</v>
      </c>
      <c r="U124" s="41">
        <v>25701.551951886333</v>
      </c>
      <c r="V124" s="42">
        <v>66027.418366886326</v>
      </c>
      <c r="W124" s="38">
        <v>443943.11987588636</v>
      </c>
      <c r="X124" s="38">
        <v>48481.020570010005</v>
      </c>
      <c r="Y124" s="37">
        <v>395462.09930587636</v>
      </c>
      <c r="Z124" s="155">
        <v>0</v>
      </c>
      <c r="AA124" s="38">
        <v>27782.692529094114</v>
      </c>
      <c r="AB124" s="38">
        <v>113275.12182139185</v>
      </c>
      <c r="AC124" s="38">
        <v>48175.360000000001</v>
      </c>
      <c r="AD124" s="38">
        <v>2285.1928575499996</v>
      </c>
      <c r="AE124" s="38">
        <v>1177.83</v>
      </c>
      <c r="AF124" s="38">
        <v>192696.19720803594</v>
      </c>
      <c r="AG124" s="146">
        <v>15491</v>
      </c>
      <c r="AH124" s="38">
        <v>164986.10999999999</v>
      </c>
      <c r="AI124" s="38">
        <v>0</v>
      </c>
      <c r="AJ124" s="38">
        <v>35460</v>
      </c>
      <c r="AK124" s="38">
        <v>35460</v>
      </c>
      <c r="AL124" s="38">
        <v>15491</v>
      </c>
      <c r="AM124" s="38">
        <v>129526.11</v>
      </c>
      <c r="AN124" s="38">
        <v>114035.11</v>
      </c>
      <c r="AO124" s="38">
        <v>377915.70150900004</v>
      </c>
      <c r="AP124" s="38">
        <v>228420.59150900005</v>
      </c>
      <c r="AQ124" s="38">
        <v>149495.10999999999</v>
      </c>
      <c r="AR124" s="38">
        <v>-197273</v>
      </c>
      <c r="AS124" s="38">
        <v>0</v>
      </c>
    </row>
    <row r="125" spans="2:45" s="1" customFormat="1" ht="14.25" x14ac:dyDescent="0.2">
      <c r="B125" s="33" t="s">
        <v>1808</v>
      </c>
      <c r="C125" s="34" t="s">
        <v>1603</v>
      </c>
      <c r="D125" s="33" t="s">
        <v>1604</v>
      </c>
      <c r="E125" s="33" t="s">
        <v>13</v>
      </c>
      <c r="F125" s="33" t="s">
        <v>11</v>
      </c>
      <c r="G125" s="33" t="s">
        <v>16</v>
      </c>
      <c r="H125" s="33" t="s">
        <v>29</v>
      </c>
      <c r="I125" s="33" t="s">
        <v>10</v>
      </c>
      <c r="J125" s="33" t="s">
        <v>18</v>
      </c>
      <c r="K125" s="33" t="s">
        <v>1605</v>
      </c>
      <c r="L125" s="37">
        <v>5585</v>
      </c>
      <c r="M125" s="162">
        <v>148210.89219799999</v>
      </c>
      <c r="N125" s="38">
        <v>-50626</v>
      </c>
      <c r="O125" s="38">
        <v>30570</v>
      </c>
      <c r="P125" s="31">
        <v>168619.79719799999</v>
      </c>
      <c r="Q125" s="39">
        <v>11603.181833000001</v>
      </c>
      <c r="R125" s="40">
        <v>0</v>
      </c>
      <c r="S125" s="40">
        <v>9136.8395222892232</v>
      </c>
      <c r="T125" s="40">
        <v>2033.1604777107768</v>
      </c>
      <c r="U125" s="41">
        <v>11170.0602342611</v>
      </c>
      <c r="V125" s="42">
        <v>22773.242067261101</v>
      </c>
      <c r="W125" s="38">
        <v>191393.03926526109</v>
      </c>
      <c r="X125" s="38">
        <v>17131.574104289233</v>
      </c>
      <c r="Y125" s="37">
        <v>174261.46516097186</v>
      </c>
      <c r="Z125" s="155">
        <v>0</v>
      </c>
      <c r="AA125" s="38">
        <v>9047.444299213701</v>
      </c>
      <c r="AB125" s="38">
        <v>34900.323061937204</v>
      </c>
      <c r="AC125" s="38">
        <v>31192.82</v>
      </c>
      <c r="AD125" s="38">
        <v>2818</v>
      </c>
      <c r="AE125" s="38">
        <v>0</v>
      </c>
      <c r="AF125" s="38">
        <v>77958.587361150916</v>
      </c>
      <c r="AG125" s="146">
        <v>61043</v>
      </c>
      <c r="AH125" s="38">
        <v>81451.904999999999</v>
      </c>
      <c r="AI125" s="38">
        <v>20056</v>
      </c>
      <c r="AJ125" s="38">
        <v>20056</v>
      </c>
      <c r="AK125" s="38">
        <v>0</v>
      </c>
      <c r="AL125" s="38">
        <v>40987</v>
      </c>
      <c r="AM125" s="38">
        <v>61395.904999999999</v>
      </c>
      <c r="AN125" s="38">
        <v>20408.904999999999</v>
      </c>
      <c r="AO125" s="38">
        <v>168619.79719799999</v>
      </c>
      <c r="AP125" s="38">
        <v>148210.89219799999</v>
      </c>
      <c r="AQ125" s="38">
        <v>20408.904999999999</v>
      </c>
      <c r="AR125" s="38">
        <v>-50626</v>
      </c>
      <c r="AS125" s="38">
        <v>0</v>
      </c>
    </row>
    <row r="126" spans="2:45" s="1" customFormat="1" ht="14.25" x14ac:dyDescent="0.2">
      <c r="B126" s="33" t="s">
        <v>1808</v>
      </c>
      <c r="C126" s="34" t="s">
        <v>217</v>
      </c>
      <c r="D126" s="33" t="s">
        <v>218</v>
      </c>
      <c r="E126" s="33" t="s">
        <v>13</v>
      </c>
      <c r="F126" s="33" t="s">
        <v>11</v>
      </c>
      <c r="G126" s="33" t="s">
        <v>16</v>
      </c>
      <c r="H126" s="33" t="s">
        <v>29</v>
      </c>
      <c r="I126" s="33" t="s">
        <v>13</v>
      </c>
      <c r="J126" s="33" t="s">
        <v>67</v>
      </c>
      <c r="K126" s="33" t="s">
        <v>29</v>
      </c>
      <c r="L126" s="37">
        <v>210077</v>
      </c>
      <c r="M126" s="162">
        <v>15197646.432390001</v>
      </c>
      <c r="N126" s="38">
        <v>-12217118</v>
      </c>
      <c r="O126" s="38">
        <v>9437580.1783497762</v>
      </c>
      <c r="P126" s="31">
        <v>4258627.332390001</v>
      </c>
      <c r="Q126" s="39">
        <v>1076984.678211</v>
      </c>
      <c r="R126" s="40">
        <v>0</v>
      </c>
      <c r="S126" s="40">
        <v>377151.94177385914</v>
      </c>
      <c r="T126" s="40">
        <v>3622589.3560200953</v>
      </c>
      <c r="U126" s="41">
        <v>3999762.8664118298</v>
      </c>
      <c r="V126" s="42">
        <v>5076747.5446228301</v>
      </c>
      <c r="W126" s="38">
        <v>9335374.8770128302</v>
      </c>
      <c r="X126" s="38">
        <v>5139136.007626636</v>
      </c>
      <c r="Y126" s="37">
        <v>4196238.8693861943</v>
      </c>
      <c r="Z126" s="155">
        <v>1115624.6365787513</v>
      </c>
      <c r="AA126" s="38">
        <v>2908822.6641603624</v>
      </c>
      <c r="AB126" s="38">
        <v>3153317.6170175006</v>
      </c>
      <c r="AC126" s="38">
        <v>880481.78</v>
      </c>
      <c r="AD126" s="38">
        <v>178504.68678099322</v>
      </c>
      <c r="AE126" s="38">
        <v>351786.49</v>
      </c>
      <c r="AF126" s="38">
        <v>8588537.8745376077</v>
      </c>
      <c r="AG126" s="146">
        <v>3901409</v>
      </c>
      <c r="AH126" s="38">
        <v>5141266.9000000004</v>
      </c>
      <c r="AI126" s="38">
        <v>96476</v>
      </c>
      <c r="AJ126" s="38">
        <v>1336333.9000000001</v>
      </c>
      <c r="AK126" s="38">
        <v>1239857.9000000001</v>
      </c>
      <c r="AL126" s="38">
        <v>3804933</v>
      </c>
      <c r="AM126" s="38">
        <v>3804933</v>
      </c>
      <c r="AN126" s="38">
        <v>0</v>
      </c>
      <c r="AO126" s="38">
        <v>4258627.332390001</v>
      </c>
      <c r="AP126" s="38">
        <v>3018769.4323900007</v>
      </c>
      <c r="AQ126" s="38">
        <v>1239857.9000000004</v>
      </c>
      <c r="AR126" s="38">
        <v>-12217118</v>
      </c>
      <c r="AS126" s="38">
        <v>0</v>
      </c>
    </row>
    <row r="127" spans="2:45" s="1" customFormat="1" ht="14.25" x14ac:dyDescent="0.2">
      <c r="B127" s="33" t="s">
        <v>1808</v>
      </c>
      <c r="C127" s="34" t="s">
        <v>529</v>
      </c>
      <c r="D127" s="33" t="s">
        <v>530</v>
      </c>
      <c r="E127" s="33" t="s">
        <v>13</v>
      </c>
      <c r="F127" s="33" t="s">
        <v>11</v>
      </c>
      <c r="G127" s="33" t="s">
        <v>16</v>
      </c>
      <c r="H127" s="33" t="s">
        <v>29</v>
      </c>
      <c r="I127" s="33" t="s">
        <v>10</v>
      </c>
      <c r="J127" s="33" t="s">
        <v>12</v>
      </c>
      <c r="K127" s="33" t="s">
        <v>531</v>
      </c>
      <c r="L127" s="37">
        <v>3816</v>
      </c>
      <c r="M127" s="162">
        <v>107380.516325</v>
      </c>
      <c r="N127" s="38">
        <v>-35374.820000000007</v>
      </c>
      <c r="O127" s="38">
        <v>33849.636671473105</v>
      </c>
      <c r="P127" s="31">
        <v>69497.836324999997</v>
      </c>
      <c r="Q127" s="39">
        <v>7725.7976179999996</v>
      </c>
      <c r="R127" s="40">
        <v>0</v>
      </c>
      <c r="S127" s="40">
        <v>6136.7135908594992</v>
      </c>
      <c r="T127" s="40">
        <v>1495.2864091405008</v>
      </c>
      <c r="U127" s="41">
        <v>7632.0411555846658</v>
      </c>
      <c r="V127" s="42">
        <v>15357.838773584666</v>
      </c>
      <c r="W127" s="38">
        <v>84855.675098584659</v>
      </c>
      <c r="X127" s="38">
        <v>11506.337982859492</v>
      </c>
      <c r="Y127" s="37">
        <v>73349.337115725168</v>
      </c>
      <c r="Z127" s="155">
        <v>0</v>
      </c>
      <c r="AA127" s="38">
        <v>3588.3787129764933</v>
      </c>
      <c r="AB127" s="38">
        <v>26432.974319143927</v>
      </c>
      <c r="AC127" s="38">
        <v>15995.58</v>
      </c>
      <c r="AD127" s="38">
        <v>960.5</v>
      </c>
      <c r="AE127" s="38">
        <v>54.75</v>
      </c>
      <c r="AF127" s="38">
        <v>47032.183032120418</v>
      </c>
      <c r="AG127" s="146">
        <v>0</v>
      </c>
      <c r="AH127" s="38">
        <v>43283.14</v>
      </c>
      <c r="AI127" s="38">
        <v>0</v>
      </c>
      <c r="AJ127" s="38">
        <v>582.1</v>
      </c>
      <c r="AK127" s="38">
        <v>582.1</v>
      </c>
      <c r="AL127" s="38">
        <v>0</v>
      </c>
      <c r="AM127" s="38">
        <v>42701.04</v>
      </c>
      <c r="AN127" s="38">
        <v>42701.04</v>
      </c>
      <c r="AO127" s="38">
        <v>69497.836324999997</v>
      </c>
      <c r="AP127" s="38">
        <v>26214.69632499999</v>
      </c>
      <c r="AQ127" s="38">
        <v>43283.14</v>
      </c>
      <c r="AR127" s="38">
        <v>-35374.820000000007</v>
      </c>
      <c r="AS127" s="38">
        <v>0</v>
      </c>
    </row>
    <row r="128" spans="2:45" s="1" customFormat="1" ht="14.25" x14ac:dyDescent="0.2">
      <c r="B128" s="33" t="s">
        <v>1808</v>
      </c>
      <c r="C128" s="34" t="s">
        <v>211</v>
      </c>
      <c r="D128" s="33" t="s">
        <v>212</v>
      </c>
      <c r="E128" s="33" t="s">
        <v>13</v>
      </c>
      <c r="F128" s="33" t="s">
        <v>11</v>
      </c>
      <c r="G128" s="33" t="s">
        <v>16</v>
      </c>
      <c r="H128" s="33" t="s">
        <v>29</v>
      </c>
      <c r="I128" s="33" t="s">
        <v>10</v>
      </c>
      <c r="J128" s="33" t="s">
        <v>12</v>
      </c>
      <c r="K128" s="33" t="s">
        <v>213</v>
      </c>
      <c r="L128" s="37">
        <v>1259</v>
      </c>
      <c r="M128" s="162">
        <v>112875.52703</v>
      </c>
      <c r="N128" s="38">
        <v>-80728</v>
      </c>
      <c r="O128" s="38">
        <v>54149.960338774225</v>
      </c>
      <c r="P128" s="31">
        <v>52680.427029999999</v>
      </c>
      <c r="Q128" s="39">
        <v>4471.847949</v>
      </c>
      <c r="R128" s="40">
        <v>0</v>
      </c>
      <c r="S128" s="40">
        <v>748.8011348574305</v>
      </c>
      <c r="T128" s="40">
        <v>1769.1988651425695</v>
      </c>
      <c r="U128" s="41">
        <v>2518.0135783231376</v>
      </c>
      <c r="V128" s="42">
        <v>6989.8615273231371</v>
      </c>
      <c r="W128" s="38">
        <v>59670.288557323132</v>
      </c>
      <c r="X128" s="38">
        <v>1404.0021278574204</v>
      </c>
      <c r="Y128" s="37">
        <v>58266.286429465712</v>
      </c>
      <c r="Z128" s="155">
        <v>0</v>
      </c>
      <c r="AA128" s="38">
        <v>1068.5607565141324</v>
      </c>
      <c r="AB128" s="38">
        <v>7290.3448971544549</v>
      </c>
      <c r="AC128" s="38">
        <v>11503.099999999999</v>
      </c>
      <c r="AD128" s="38">
        <v>614</v>
      </c>
      <c r="AE128" s="38">
        <v>0</v>
      </c>
      <c r="AF128" s="38">
        <v>20476.005653668588</v>
      </c>
      <c r="AG128" s="146">
        <v>16996</v>
      </c>
      <c r="AH128" s="38">
        <v>26923.9</v>
      </c>
      <c r="AI128" s="38">
        <v>0</v>
      </c>
      <c r="AJ128" s="38">
        <v>9927.9000000000015</v>
      </c>
      <c r="AK128" s="38">
        <v>9927.9000000000015</v>
      </c>
      <c r="AL128" s="38">
        <v>16996</v>
      </c>
      <c r="AM128" s="38">
        <v>16996</v>
      </c>
      <c r="AN128" s="38">
        <v>0</v>
      </c>
      <c r="AO128" s="38">
        <v>52680.427029999999</v>
      </c>
      <c r="AP128" s="38">
        <v>42752.527029999997</v>
      </c>
      <c r="AQ128" s="38">
        <v>9927.9000000000015</v>
      </c>
      <c r="AR128" s="38">
        <v>-80728</v>
      </c>
      <c r="AS128" s="38">
        <v>0</v>
      </c>
    </row>
    <row r="129" spans="2:45" s="1" customFormat="1" ht="14.25" x14ac:dyDescent="0.2">
      <c r="B129" s="33" t="s">
        <v>1808</v>
      </c>
      <c r="C129" s="34" t="s">
        <v>299</v>
      </c>
      <c r="D129" s="33" t="s">
        <v>300</v>
      </c>
      <c r="E129" s="33" t="s">
        <v>13</v>
      </c>
      <c r="F129" s="33" t="s">
        <v>11</v>
      </c>
      <c r="G129" s="33" t="s">
        <v>16</v>
      </c>
      <c r="H129" s="33" t="s">
        <v>29</v>
      </c>
      <c r="I129" s="33" t="s">
        <v>10</v>
      </c>
      <c r="J129" s="33" t="s">
        <v>21</v>
      </c>
      <c r="K129" s="33" t="s">
        <v>301</v>
      </c>
      <c r="L129" s="37">
        <v>11071</v>
      </c>
      <c r="M129" s="162">
        <v>289970.64491000003</v>
      </c>
      <c r="N129" s="38">
        <v>-212736</v>
      </c>
      <c r="O129" s="38">
        <v>110991.05831883427</v>
      </c>
      <c r="P129" s="31">
        <v>192633.64491000003</v>
      </c>
      <c r="Q129" s="39">
        <v>29552.335351000002</v>
      </c>
      <c r="R129" s="40">
        <v>0</v>
      </c>
      <c r="S129" s="40">
        <v>16845.151598863609</v>
      </c>
      <c r="T129" s="40">
        <v>5296.8484011363907</v>
      </c>
      <c r="U129" s="41">
        <v>22142.119400806558</v>
      </c>
      <c r="V129" s="42">
        <v>51694.454751806559</v>
      </c>
      <c r="W129" s="38">
        <v>244328.0996618066</v>
      </c>
      <c r="X129" s="38">
        <v>31584.659247863601</v>
      </c>
      <c r="Y129" s="37">
        <v>212743.440413943</v>
      </c>
      <c r="Z129" s="155">
        <v>0</v>
      </c>
      <c r="AA129" s="38">
        <v>83313.601394618483</v>
      </c>
      <c r="AB129" s="38">
        <v>83517.275502804507</v>
      </c>
      <c r="AC129" s="38">
        <v>46406.45</v>
      </c>
      <c r="AD129" s="38">
        <v>3746.2582317587494</v>
      </c>
      <c r="AE129" s="38">
        <v>417.42</v>
      </c>
      <c r="AF129" s="38">
        <v>217401.00512918178</v>
      </c>
      <c r="AG129" s="146">
        <v>195617</v>
      </c>
      <c r="AH129" s="38">
        <v>195617</v>
      </c>
      <c r="AI129" s="38">
        <v>21158</v>
      </c>
      <c r="AJ129" s="38">
        <v>21158</v>
      </c>
      <c r="AK129" s="38">
        <v>0</v>
      </c>
      <c r="AL129" s="38">
        <v>174459</v>
      </c>
      <c r="AM129" s="38">
        <v>174459</v>
      </c>
      <c r="AN129" s="38">
        <v>0</v>
      </c>
      <c r="AO129" s="38">
        <v>192633.64491000003</v>
      </c>
      <c r="AP129" s="38">
        <v>192633.64491000003</v>
      </c>
      <c r="AQ129" s="38">
        <v>0</v>
      </c>
      <c r="AR129" s="38">
        <v>-212736</v>
      </c>
      <c r="AS129" s="38">
        <v>0</v>
      </c>
    </row>
    <row r="130" spans="2:45" s="1" customFormat="1" ht="14.25" x14ac:dyDescent="0.2">
      <c r="B130" s="33" t="s">
        <v>1808</v>
      </c>
      <c r="C130" s="34" t="s">
        <v>834</v>
      </c>
      <c r="D130" s="33" t="s">
        <v>835</v>
      </c>
      <c r="E130" s="33" t="s">
        <v>13</v>
      </c>
      <c r="F130" s="33" t="s">
        <v>11</v>
      </c>
      <c r="G130" s="33" t="s">
        <v>16</v>
      </c>
      <c r="H130" s="33" t="s">
        <v>29</v>
      </c>
      <c r="I130" s="33" t="s">
        <v>10</v>
      </c>
      <c r="J130" s="33" t="s">
        <v>18</v>
      </c>
      <c r="K130" s="33" t="s">
        <v>836</v>
      </c>
      <c r="L130" s="37">
        <v>9487</v>
      </c>
      <c r="M130" s="162">
        <v>304798.51370999997</v>
      </c>
      <c r="N130" s="38">
        <v>-134857.66</v>
      </c>
      <c r="O130" s="38">
        <v>102745.5390349888</v>
      </c>
      <c r="P130" s="31">
        <v>15090.353709999938</v>
      </c>
      <c r="Q130" s="39">
        <v>22938.24423</v>
      </c>
      <c r="R130" s="40">
        <v>0</v>
      </c>
      <c r="S130" s="40">
        <v>19303.864509721698</v>
      </c>
      <c r="T130" s="40">
        <v>68114.505581650155</v>
      </c>
      <c r="U130" s="41">
        <v>87418.841495215092</v>
      </c>
      <c r="V130" s="42">
        <v>110357.08572521509</v>
      </c>
      <c r="W130" s="38">
        <v>125447.43943521503</v>
      </c>
      <c r="X130" s="38">
        <v>117802.56849671056</v>
      </c>
      <c r="Y130" s="37">
        <v>7644.870938504464</v>
      </c>
      <c r="Z130" s="155">
        <v>0</v>
      </c>
      <c r="AA130" s="38">
        <v>31733.494797772015</v>
      </c>
      <c r="AB130" s="38">
        <v>82274.431899706382</v>
      </c>
      <c r="AC130" s="38">
        <v>44552.759999999995</v>
      </c>
      <c r="AD130" s="38">
        <v>8913.7662235000007</v>
      </c>
      <c r="AE130" s="38">
        <v>101.07</v>
      </c>
      <c r="AF130" s="38">
        <v>167575.5229209784</v>
      </c>
      <c r="AG130" s="146">
        <v>120076</v>
      </c>
      <c r="AH130" s="38">
        <v>126276.5</v>
      </c>
      <c r="AI130" s="38">
        <v>1296</v>
      </c>
      <c r="AJ130" s="38">
        <v>7496.5</v>
      </c>
      <c r="AK130" s="38">
        <v>6200.5</v>
      </c>
      <c r="AL130" s="38">
        <v>118780</v>
      </c>
      <c r="AM130" s="38">
        <v>118780</v>
      </c>
      <c r="AN130" s="38">
        <v>0</v>
      </c>
      <c r="AO130" s="38">
        <v>15090.353709999938</v>
      </c>
      <c r="AP130" s="38">
        <v>8889.8537099999376</v>
      </c>
      <c r="AQ130" s="38">
        <v>6200.5</v>
      </c>
      <c r="AR130" s="38">
        <v>-134857.66</v>
      </c>
      <c r="AS130" s="38">
        <v>0</v>
      </c>
    </row>
    <row r="131" spans="2:45" s="1" customFormat="1" ht="14.25" x14ac:dyDescent="0.2">
      <c r="B131" s="33" t="s">
        <v>1808</v>
      </c>
      <c r="C131" s="34" t="s">
        <v>178</v>
      </c>
      <c r="D131" s="33" t="s">
        <v>179</v>
      </c>
      <c r="E131" s="33" t="s">
        <v>13</v>
      </c>
      <c r="F131" s="33" t="s">
        <v>11</v>
      </c>
      <c r="G131" s="33" t="s">
        <v>16</v>
      </c>
      <c r="H131" s="33" t="s">
        <v>29</v>
      </c>
      <c r="I131" s="33" t="s">
        <v>10</v>
      </c>
      <c r="J131" s="33" t="s">
        <v>21</v>
      </c>
      <c r="K131" s="33" t="s">
        <v>180</v>
      </c>
      <c r="L131" s="37">
        <v>19969</v>
      </c>
      <c r="M131" s="162">
        <v>1150926.028893</v>
      </c>
      <c r="N131" s="38">
        <v>-654761</v>
      </c>
      <c r="O131" s="38">
        <v>393792.5998303339</v>
      </c>
      <c r="P131" s="31">
        <v>620362.45889299992</v>
      </c>
      <c r="Q131" s="39">
        <v>104253.26833799999</v>
      </c>
      <c r="R131" s="40">
        <v>0</v>
      </c>
      <c r="S131" s="40">
        <v>36825.659689157001</v>
      </c>
      <c r="T131" s="40">
        <v>3112.3403108429993</v>
      </c>
      <c r="U131" s="41">
        <v>39938.215365794073</v>
      </c>
      <c r="V131" s="42">
        <v>144191.48370379407</v>
      </c>
      <c r="W131" s="38">
        <v>764553.94259679399</v>
      </c>
      <c r="X131" s="38">
        <v>69048.111917157192</v>
      </c>
      <c r="Y131" s="37">
        <v>695505.8306796368</v>
      </c>
      <c r="Z131" s="155">
        <v>0</v>
      </c>
      <c r="AA131" s="38">
        <v>184590.99689521801</v>
      </c>
      <c r="AB131" s="38">
        <v>233785.40295343974</v>
      </c>
      <c r="AC131" s="38">
        <v>83704.320000000007</v>
      </c>
      <c r="AD131" s="38">
        <v>10159.77825578684</v>
      </c>
      <c r="AE131" s="38">
        <v>1630.17</v>
      </c>
      <c r="AF131" s="38">
        <v>513870.66810444463</v>
      </c>
      <c r="AG131" s="146">
        <v>63930</v>
      </c>
      <c r="AH131" s="38">
        <v>247687.43</v>
      </c>
      <c r="AI131" s="38">
        <v>8484</v>
      </c>
      <c r="AJ131" s="38">
        <v>22636.800000000003</v>
      </c>
      <c r="AK131" s="38">
        <v>14152.800000000003</v>
      </c>
      <c r="AL131" s="38">
        <v>55446</v>
      </c>
      <c r="AM131" s="38">
        <v>225050.63</v>
      </c>
      <c r="AN131" s="38">
        <v>169604.63</v>
      </c>
      <c r="AO131" s="38">
        <v>620362.45889299992</v>
      </c>
      <c r="AP131" s="38">
        <v>436605.02889299986</v>
      </c>
      <c r="AQ131" s="38">
        <v>183757.42999999993</v>
      </c>
      <c r="AR131" s="38">
        <v>-654761</v>
      </c>
      <c r="AS131" s="38">
        <v>0</v>
      </c>
    </row>
    <row r="132" spans="2:45" s="1" customFormat="1" ht="14.25" x14ac:dyDescent="0.2">
      <c r="B132" s="33" t="s">
        <v>1808</v>
      </c>
      <c r="C132" s="34" t="s">
        <v>649</v>
      </c>
      <c r="D132" s="33" t="s">
        <v>650</v>
      </c>
      <c r="E132" s="33" t="s">
        <v>13</v>
      </c>
      <c r="F132" s="33" t="s">
        <v>11</v>
      </c>
      <c r="G132" s="33" t="s">
        <v>16</v>
      </c>
      <c r="H132" s="33" t="s">
        <v>29</v>
      </c>
      <c r="I132" s="33" t="s">
        <v>10</v>
      </c>
      <c r="J132" s="33" t="s">
        <v>12</v>
      </c>
      <c r="K132" s="33" t="s">
        <v>651</v>
      </c>
      <c r="L132" s="37">
        <v>3358</v>
      </c>
      <c r="M132" s="162">
        <v>110926.47391500001</v>
      </c>
      <c r="N132" s="38">
        <v>-164419</v>
      </c>
      <c r="O132" s="38">
        <v>106510.67848866059</v>
      </c>
      <c r="P132" s="31">
        <v>-28079.52608499999</v>
      </c>
      <c r="Q132" s="39">
        <v>11906.109483</v>
      </c>
      <c r="R132" s="40">
        <v>28079.52608499999</v>
      </c>
      <c r="S132" s="40">
        <v>4961.2730194304768</v>
      </c>
      <c r="T132" s="40">
        <v>81569.492216994724</v>
      </c>
      <c r="U132" s="41">
        <v>114610.90935779155</v>
      </c>
      <c r="V132" s="42">
        <v>126517.01884079154</v>
      </c>
      <c r="W132" s="38">
        <v>126517.01884079154</v>
      </c>
      <c r="X132" s="38">
        <v>108248.06980909106</v>
      </c>
      <c r="Y132" s="37">
        <v>18268.949031700482</v>
      </c>
      <c r="Z132" s="155">
        <v>0</v>
      </c>
      <c r="AA132" s="38">
        <v>6013.999724381878</v>
      </c>
      <c r="AB132" s="38">
        <v>21827.607623251402</v>
      </c>
      <c r="AC132" s="38">
        <v>14075.77</v>
      </c>
      <c r="AD132" s="38">
        <v>195</v>
      </c>
      <c r="AE132" s="38">
        <v>0</v>
      </c>
      <c r="AF132" s="38">
        <v>42112.377347633286</v>
      </c>
      <c r="AG132" s="146">
        <v>41178</v>
      </c>
      <c r="AH132" s="38">
        <v>41378</v>
      </c>
      <c r="AI132" s="38">
        <v>0</v>
      </c>
      <c r="AJ132" s="38">
        <v>200</v>
      </c>
      <c r="AK132" s="38">
        <v>200</v>
      </c>
      <c r="AL132" s="38">
        <v>41178</v>
      </c>
      <c r="AM132" s="38">
        <v>41178</v>
      </c>
      <c r="AN132" s="38">
        <v>0</v>
      </c>
      <c r="AO132" s="38">
        <v>-28079.52608499999</v>
      </c>
      <c r="AP132" s="38">
        <v>-28279.52608499999</v>
      </c>
      <c r="AQ132" s="38">
        <v>200</v>
      </c>
      <c r="AR132" s="38">
        <v>-164419</v>
      </c>
      <c r="AS132" s="38">
        <v>0</v>
      </c>
    </row>
    <row r="133" spans="2:45" s="1" customFormat="1" ht="14.25" x14ac:dyDescent="0.2">
      <c r="B133" s="33" t="s">
        <v>1808</v>
      </c>
      <c r="C133" s="34" t="s">
        <v>1630</v>
      </c>
      <c r="D133" s="33" t="s">
        <v>1631</v>
      </c>
      <c r="E133" s="33" t="s">
        <v>13</v>
      </c>
      <c r="F133" s="33" t="s">
        <v>11</v>
      </c>
      <c r="G133" s="33" t="s">
        <v>16</v>
      </c>
      <c r="H133" s="33" t="s">
        <v>29</v>
      </c>
      <c r="I133" s="33" t="s">
        <v>10</v>
      </c>
      <c r="J133" s="33" t="s">
        <v>12</v>
      </c>
      <c r="K133" s="33" t="s">
        <v>1632</v>
      </c>
      <c r="L133" s="37">
        <v>2388</v>
      </c>
      <c r="M133" s="162">
        <v>63452.922718999995</v>
      </c>
      <c r="N133" s="38">
        <v>-45770</v>
      </c>
      <c r="O133" s="38">
        <v>22923.656902400002</v>
      </c>
      <c r="P133" s="31">
        <v>49046.922718999995</v>
      </c>
      <c r="Q133" s="39">
        <v>4543.2237219999997</v>
      </c>
      <c r="R133" s="40">
        <v>0</v>
      </c>
      <c r="S133" s="40">
        <v>3180.0173908583643</v>
      </c>
      <c r="T133" s="40">
        <v>1595.9826091416357</v>
      </c>
      <c r="U133" s="41">
        <v>4776.0257545954355</v>
      </c>
      <c r="V133" s="42">
        <v>9319.2494765954361</v>
      </c>
      <c r="W133" s="38">
        <v>58366.172195595427</v>
      </c>
      <c r="X133" s="38">
        <v>5962.5326078583676</v>
      </c>
      <c r="Y133" s="37">
        <v>52403.63958773706</v>
      </c>
      <c r="Z133" s="155">
        <v>0</v>
      </c>
      <c r="AA133" s="38">
        <v>2915.8119352384479</v>
      </c>
      <c r="AB133" s="38">
        <v>14546.820494677075</v>
      </c>
      <c r="AC133" s="38">
        <v>13988.439999999999</v>
      </c>
      <c r="AD133" s="38">
        <v>0</v>
      </c>
      <c r="AE133" s="38">
        <v>0</v>
      </c>
      <c r="AF133" s="38">
        <v>31451.072429915523</v>
      </c>
      <c r="AG133" s="146">
        <v>39120</v>
      </c>
      <c r="AH133" s="38">
        <v>39120</v>
      </c>
      <c r="AI133" s="38">
        <v>0</v>
      </c>
      <c r="AJ133" s="38">
        <v>0</v>
      </c>
      <c r="AK133" s="38">
        <v>0</v>
      </c>
      <c r="AL133" s="38">
        <v>39120</v>
      </c>
      <c r="AM133" s="38">
        <v>39120</v>
      </c>
      <c r="AN133" s="38">
        <v>0</v>
      </c>
      <c r="AO133" s="38">
        <v>49046.922718999995</v>
      </c>
      <c r="AP133" s="38">
        <v>49046.922718999995</v>
      </c>
      <c r="AQ133" s="38">
        <v>0</v>
      </c>
      <c r="AR133" s="38">
        <v>-45770</v>
      </c>
      <c r="AS133" s="38">
        <v>0</v>
      </c>
    </row>
    <row r="134" spans="2:45" s="1" customFormat="1" ht="14.25" x14ac:dyDescent="0.2">
      <c r="B134" s="33" t="s">
        <v>1808</v>
      </c>
      <c r="C134" s="34" t="s">
        <v>795</v>
      </c>
      <c r="D134" s="33" t="s">
        <v>796</v>
      </c>
      <c r="E134" s="33" t="s">
        <v>13</v>
      </c>
      <c r="F134" s="33" t="s">
        <v>11</v>
      </c>
      <c r="G134" s="33" t="s">
        <v>16</v>
      </c>
      <c r="H134" s="33" t="s">
        <v>29</v>
      </c>
      <c r="I134" s="33" t="s">
        <v>10</v>
      </c>
      <c r="J134" s="33" t="s">
        <v>21</v>
      </c>
      <c r="K134" s="33" t="s">
        <v>797</v>
      </c>
      <c r="L134" s="37">
        <v>13544</v>
      </c>
      <c r="M134" s="162">
        <v>293117.90196799999</v>
      </c>
      <c r="N134" s="38">
        <v>-230347</v>
      </c>
      <c r="O134" s="38">
        <v>146569.14679377669</v>
      </c>
      <c r="P134" s="31">
        <v>34633.901967999991</v>
      </c>
      <c r="Q134" s="39">
        <v>27677.115451999998</v>
      </c>
      <c r="R134" s="40">
        <v>0</v>
      </c>
      <c r="S134" s="40">
        <v>22609.169465151539</v>
      </c>
      <c r="T134" s="40">
        <v>86607.974794100592</v>
      </c>
      <c r="U134" s="41">
        <v>109217.73321305553</v>
      </c>
      <c r="V134" s="42">
        <v>136894.84866505553</v>
      </c>
      <c r="W134" s="38">
        <v>171528.75063305552</v>
      </c>
      <c r="X134" s="38">
        <v>146433.34540292824</v>
      </c>
      <c r="Y134" s="37">
        <v>25095.40523012729</v>
      </c>
      <c r="Z134" s="155">
        <v>0</v>
      </c>
      <c r="AA134" s="38">
        <v>19851.052722199085</v>
      </c>
      <c r="AB134" s="38">
        <v>100921.13786802023</v>
      </c>
      <c r="AC134" s="38">
        <v>56772.56</v>
      </c>
      <c r="AD134" s="38">
        <v>1722.0288357500001</v>
      </c>
      <c r="AE134" s="38">
        <v>1529.77</v>
      </c>
      <c r="AF134" s="38">
        <v>180796.54942596931</v>
      </c>
      <c r="AG134" s="146">
        <v>181890</v>
      </c>
      <c r="AH134" s="38">
        <v>191689</v>
      </c>
      <c r="AI134" s="38">
        <v>17201</v>
      </c>
      <c r="AJ134" s="38">
        <v>27000</v>
      </c>
      <c r="AK134" s="38">
        <v>9799</v>
      </c>
      <c r="AL134" s="38">
        <v>164689</v>
      </c>
      <c r="AM134" s="38">
        <v>164689</v>
      </c>
      <c r="AN134" s="38">
        <v>0</v>
      </c>
      <c r="AO134" s="38">
        <v>34633.901967999991</v>
      </c>
      <c r="AP134" s="38">
        <v>24834.901967999991</v>
      </c>
      <c r="AQ134" s="38">
        <v>9799</v>
      </c>
      <c r="AR134" s="38">
        <v>-287733</v>
      </c>
      <c r="AS134" s="38">
        <v>57386</v>
      </c>
    </row>
    <row r="135" spans="2:45" s="1" customFormat="1" ht="14.25" x14ac:dyDescent="0.2">
      <c r="B135" s="33" t="s">
        <v>1808</v>
      </c>
      <c r="C135" s="34" t="s">
        <v>1523</v>
      </c>
      <c r="D135" s="33" t="s">
        <v>1524</v>
      </c>
      <c r="E135" s="33" t="s">
        <v>13</v>
      </c>
      <c r="F135" s="33" t="s">
        <v>11</v>
      </c>
      <c r="G135" s="33" t="s">
        <v>16</v>
      </c>
      <c r="H135" s="33" t="s">
        <v>29</v>
      </c>
      <c r="I135" s="33" t="s">
        <v>10</v>
      </c>
      <c r="J135" s="33" t="s">
        <v>12</v>
      </c>
      <c r="K135" s="33" t="s">
        <v>1525</v>
      </c>
      <c r="L135" s="37">
        <v>3736</v>
      </c>
      <c r="M135" s="162">
        <v>152122.53038499999</v>
      </c>
      <c r="N135" s="38">
        <v>-175199</v>
      </c>
      <c r="O135" s="38">
        <v>146691.11231401714</v>
      </c>
      <c r="P135" s="31">
        <v>-42611.429615000015</v>
      </c>
      <c r="Q135" s="39">
        <v>9150.3135930000008</v>
      </c>
      <c r="R135" s="40">
        <v>42611.429615000015</v>
      </c>
      <c r="S135" s="40">
        <v>4246.3409977159163</v>
      </c>
      <c r="T135" s="40">
        <v>116464.69958001924</v>
      </c>
      <c r="U135" s="41">
        <v>163323.35090968353</v>
      </c>
      <c r="V135" s="42">
        <v>172473.66450268353</v>
      </c>
      <c r="W135" s="38">
        <v>172473.66450268353</v>
      </c>
      <c r="X135" s="38">
        <v>149218.23646473305</v>
      </c>
      <c r="Y135" s="37">
        <v>23255.428037950478</v>
      </c>
      <c r="Z135" s="155">
        <v>0</v>
      </c>
      <c r="AA135" s="38">
        <v>6719.6762408929808</v>
      </c>
      <c r="AB135" s="38">
        <v>24196.742489405657</v>
      </c>
      <c r="AC135" s="38">
        <v>25896.35</v>
      </c>
      <c r="AD135" s="38">
        <v>865.97777700000017</v>
      </c>
      <c r="AE135" s="38">
        <v>0</v>
      </c>
      <c r="AF135" s="38">
        <v>57678.746507298638</v>
      </c>
      <c r="AG135" s="146">
        <v>18000</v>
      </c>
      <c r="AH135" s="38">
        <v>44424.039999999994</v>
      </c>
      <c r="AI135" s="38">
        <v>0</v>
      </c>
      <c r="AJ135" s="38">
        <v>2618.2000000000003</v>
      </c>
      <c r="AK135" s="38">
        <v>2618.2000000000003</v>
      </c>
      <c r="AL135" s="38">
        <v>18000</v>
      </c>
      <c r="AM135" s="38">
        <v>41805.839999999997</v>
      </c>
      <c r="AN135" s="38">
        <v>23805.839999999997</v>
      </c>
      <c r="AO135" s="38">
        <v>-42611.429615000015</v>
      </c>
      <c r="AP135" s="38">
        <v>-69035.469615000009</v>
      </c>
      <c r="AQ135" s="38">
        <v>26424.039999999997</v>
      </c>
      <c r="AR135" s="38">
        <v>-175199</v>
      </c>
      <c r="AS135" s="38">
        <v>0</v>
      </c>
    </row>
    <row r="136" spans="2:45" s="1" customFormat="1" ht="14.25" x14ac:dyDescent="0.2">
      <c r="B136" s="33" t="s">
        <v>1808</v>
      </c>
      <c r="C136" s="34" t="s">
        <v>461</v>
      </c>
      <c r="D136" s="33" t="s">
        <v>462</v>
      </c>
      <c r="E136" s="33" t="s">
        <v>13</v>
      </c>
      <c r="F136" s="33" t="s">
        <v>11</v>
      </c>
      <c r="G136" s="33" t="s">
        <v>16</v>
      </c>
      <c r="H136" s="33" t="s">
        <v>29</v>
      </c>
      <c r="I136" s="33" t="s">
        <v>10</v>
      </c>
      <c r="J136" s="33" t="s">
        <v>12</v>
      </c>
      <c r="K136" s="33" t="s">
        <v>463</v>
      </c>
      <c r="L136" s="37">
        <v>3526</v>
      </c>
      <c r="M136" s="162">
        <v>62315.45998</v>
      </c>
      <c r="N136" s="38">
        <v>-6416</v>
      </c>
      <c r="O136" s="38">
        <v>0</v>
      </c>
      <c r="P136" s="31">
        <v>85724.399979999987</v>
      </c>
      <c r="Q136" s="39">
        <v>7049.6538440000004</v>
      </c>
      <c r="R136" s="40">
        <v>0</v>
      </c>
      <c r="S136" s="40">
        <v>5539.3790171449846</v>
      </c>
      <c r="T136" s="40">
        <v>1512.6209828550154</v>
      </c>
      <c r="U136" s="41">
        <v>7052.038027932791</v>
      </c>
      <c r="V136" s="42">
        <v>14101.691871932791</v>
      </c>
      <c r="W136" s="38">
        <v>99826.091851932782</v>
      </c>
      <c r="X136" s="38">
        <v>10386.335657144984</v>
      </c>
      <c r="Y136" s="37">
        <v>89439.756194787798</v>
      </c>
      <c r="Z136" s="155">
        <v>0</v>
      </c>
      <c r="AA136" s="38">
        <v>3570.3094316687493</v>
      </c>
      <c r="AB136" s="38">
        <v>24119.819533966896</v>
      </c>
      <c r="AC136" s="38">
        <v>14779.98</v>
      </c>
      <c r="AD136" s="38">
        <v>2501</v>
      </c>
      <c r="AE136" s="38">
        <v>0</v>
      </c>
      <c r="AF136" s="38">
        <v>44971.108965635649</v>
      </c>
      <c r="AG136" s="146">
        <v>21770</v>
      </c>
      <c r="AH136" s="38">
        <v>39555.939999999995</v>
      </c>
      <c r="AI136" s="38">
        <v>0</v>
      </c>
      <c r="AJ136" s="38">
        <v>100</v>
      </c>
      <c r="AK136" s="38">
        <v>100</v>
      </c>
      <c r="AL136" s="38">
        <v>21770</v>
      </c>
      <c r="AM136" s="38">
        <v>39455.939999999995</v>
      </c>
      <c r="AN136" s="38">
        <v>17685.939999999995</v>
      </c>
      <c r="AO136" s="38">
        <v>85724.399979999987</v>
      </c>
      <c r="AP136" s="38">
        <v>67938.459979999985</v>
      </c>
      <c r="AQ136" s="38">
        <v>17785.940000000002</v>
      </c>
      <c r="AR136" s="38">
        <v>-6416</v>
      </c>
      <c r="AS136" s="38">
        <v>0</v>
      </c>
    </row>
    <row r="137" spans="2:45" s="1" customFormat="1" ht="14.25" x14ac:dyDescent="0.2">
      <c r="B137" s="33" t="s">
        <v>1808</v>
      </c>
      <c r="C137" s="34" t="s">
        <v>1592</v>
      </c>
      <c r="D137" s="33" t="s">
        <v>1593</v>
      </c>
      <c r="E137" s="33" t="s">
        <v>13</v>
      </c>
      <c r="F137" s="33" t="s">
        <v>11</v>
      </c>
      <c r="G137" s="33" t="s">
        <v>16</v>
      </c>
      <c r="H137" s="33" t="s">
        <v>29</v>
      </c>
      <c r="I137" s="33" t="s">
        <v>10</v>
      </c>
      <c r="J137" s="33" t="s">
        <v>12</v>
      </c>
      <c r="K137" s="33" t="s">
        <v>1594</v>
      </c>
      <c r="L137" s="37">
        <v>4878</v>
      </c>
      <c r="M137" s="162">
        <v>168956.27836599998</v>
      </c>
      <c r="N137" s="38">
        <v>-102094</v>
      </c>
      <c r="O137" s="38">
        <v>74634.97176004482</v>
      </c>
      <c r="P137" s="31">
        <v>60132.098365999991</v>
      </c>
      <c r="Q137" s="39">
        <v>11611.81652</v>
      </c>
      <c r="R137" s="40">
        <v>0</v>
      </c>
      <c r="S137" s="40">
        <v>6370.2950617167326</v>
      </c>
      <c r="T137" s="40">
        <v>7097.6707745193007</v>
      </c>
      <c r="U137" s="41">
        <v>13468.038462285333</v>
      </c>
      <c r="V137" s="42">
        <v>25079.854982285331</v>
      </c>
      <c r="W137" s="38">
        <v>85211.953348285315</v>
      </c>
      <c r="X137" s="38">
        <v>20409.368293761567</v>
      </c>
      <c r="Y137" s="37">
        <v>64802.585054523748</v>
      </c>
      <c r="Z137" s="155">
        <v>0</v>
      </c>
      <c r="AA137" s="38">
        <v>16960.202797178303</v>
      </c>
      <c r="AB137" s="38">
        <v>36127.157601287232</v>
      </c>
      <c r="AC137" s="38">
        <v>25917.46</v>
      </c>
      <c r="AD137" s="38">
        <v>5308.8323915583442</v>
      </c>
      <c r="AE137" s="38">
        <v>202.04</v>
      </c>
      <c r="AF137" s="38">
        <v>84515.692790023866</v>
      </c>
      <c r="AG137" s="146">
        <v>0</v>
      </c>
      <c r="AH137" s="38">
        <v>64358.82</v>
      </c>
      <c r="AI137" s="38">
        <v>0</v>
      </c>
      <c r="AJ137" s="38">
        <v>9774</v>
      </c>
      <c r="AK137" s="38">
        <v>9774</v>
      </c>
      <c r="AL137" s="38">
        <v>0</v>
      </c>
      <c r="AM137" s="38">
        <v>54584.82</v>
      </c>
      <c r="AN137" s="38">
        <v>54584.82</v>
      </c>
      <c r="AO137" s="38">
        <v>60132.098365999991</v>
      </c>
      <c r="AP137" s="38">
        <v>-4226.7216340000086</v>
      </c>
      <c r="AQ137" s="38">
        <v>64358.820000000007</v>
      </c>
      <c r="AR137" s="38">
        <v>-102094</v>
      </c>
      <c r="AS137" s="38">
        <v>0</v>
      </c>
    </row>
    <row r="138" spans="2:45" s="1" customFormat="1" ht="14.25" x14ac:dyDescent="0.2">
      <c r="B138" s="33" t="s">
        <v>1808</v>
      </c>
      <c r="C138" s="34" t="s">
        <v>947</v>
      </c>
      <c r="D138" s="33" t="s">
        <v>948</v>
      </c>
      <c r="E138" s="33" t="s">
        <v>13</v>
      </c>
      <c r="F138" s="33" t="s">
        <v>11</v>
      </c>
      <c r="G138" s="33" t="s">
        <v>16</v>
      </c>
      <c r="H138" s="33" t="s">
        <v>29</v>
      </c>
      <c r="I138" s="33" t="s">
        <v>10</v>
      </c>
      <c r="J138" s="33" t="s">
        <v>21</v>
      </c>
      <c r="K138" s="33" t="s">
        <v>949</v>
      </c>
      <c r="L138" s="37">
        <v>16495</v>
      </c>
      <c r="M138" s="162">
        <v>464760.98742300004</v>
      </c>
      <c r="N138" s="38">
        <v>-122995</v>
      </c>
      <c r="O138" s="38">
        <v>83341.957613082035</v>
      </c>
      <c r="P138" s="31">
        <v>374485.98742300004</v>
      </c>
      <c r="Q138" s="39">
        <v>31925.958545000001</v>
      </c>
      <c r="R138" s="40">
        <v>0</v>
      </c>
      <c r="S138" s="40">
        <v>26956.773844581781</v>
      </c>
      <c r="T138" s="40">
        <v>6033.2261554182187</v>
      </c>
      <c r="U138" s="41">
        <v>32990.177898681621</v>
      </c>
      <c r="V138" s="42">
        <v>64916.136443681622</v>
      </c>
      <c r="W138" s="38">
        <v>439402.12386668165</v>
      </c>
      <c r="X138" s="38">
        <v>50543.950958581816</v>
      </c>
      <c r="Y138" s="37">
        <v>388858.17290809983</v>
      </c>
      <c r="Z138" s="155">
        <v>0</v>
      </c>
      <c r="AA138" s="38">
        <v>22689.770642719162</v>
      </c>
      <c r="AB138" s="38">
        <v>134743.37959187571</v>
      </c>
      <c r="AC138" s="38">
        <v>69142.31</v>
      </c>
      <c r="AD138" s="38">
        <v>5010.5815550568195</v>
      </c>
      <c r="AE138" s="38">
        <v>6296.33</v>
      </c>
      <c r="AF138" s="38">
        <v>237882.37178965169</v>
      </c>
      <c r="AG138" s="146">
        <v>208289</v>
      </c>
      <c r="AH138" s="38">
        <v>228015</v>
      </c>
      <c r="AI138" s="38">
        <v>0</v>
      </c>
      <c r="AJ138" s="38">
        <v>19726</v>
      </c>
      <c r="AK138" s="38">
        <v>19726</v>
      </c>
      <c r="AL138" s="38">
        <v>208289</v>
      </c>
      <c r="AM138" s="38">
        <v>208289</v>
      </c>
      <c r="AN138" s="38">
        <v>0</v>
      </c>
      <c r="AO138" s="38">
        <v>374485.98742300004</v>
      </c>
      <c r="AP138" s="38">
        <v>354759.98742300004</v>
      </c>
      <c r="AQ138" s="38">
        <v>19726</v>
      </c>
      <c r="AR138" s="38">
        <v>-122995</v>
      </c>
      <c r="AS138" s="38">
        <v>0</v>
      </c>
    </row>
    <row r="139" spans="2:45" s="1" customFormat="1" ht="14.25" x14ac:dyDescent="0.2">
      <c r="B139" s="33" t="s">
        <v>1808</v>
      </c>
      <c r="C139" s="34" t="s">
        <v>470</v>
      </c>
      <c r="D139" s="33" t="s">
        <v>471</v>
      </c>
      <c r="E139" s="33" t="s">
        <v>13</v>
      </c>
      <c r="F139" s="33" t="s">
        <v>11</v>
      </c>
      <c r="G139" s="33" t="s">
        <v>16</v>
      </c>
      <c r="H139" s="33" t="s">
        <v>29</v>
      </c>
      <c r="I139" s="33" t="s">
        <v>10</v>
      </c>
      <c r="J139" s="33" t="s">
        <v>12</v>
      </c>
      <c r="K139" s="33" t="s">
        <v>472</v>
      </c>
      <c r="L139" s="37">
        <v>4915</v>
      </c>
      <c r="M139" s="162">
        <v>125485.45278300002</v>
      </c>
      <c r="N139" s="38">
        <v>-44514</v>
      </c>
      <c r="O139" s="38">
        <v>20543.63483848023</v>
      </c>
      <c r="P139" s="31">
        <v>124189.30278300002</v>
      </c>
      <c r="Q139" s="39">
        <v>8806.3484769999995</v>
      </c>
      <c r="R139" s="40">
        <v>0</v>
      </c>
      <c r="S139" s="40">
        <v>6508.3549760024998</v>
      </c>
      <c r="T139" s="40">
        <v>3321.6450239975002</v>
      </c>
      <c r="U139" s="41">
        <v>9830.0530083067679</v>
      </c>
      <c r="V139" s="42">
        <v>18636.401485306767</v>
      </c>
      <c r="W139" s="38">
        <v>142825.70426830678</v>
      </c>
      <c r="X139" s="38">
        <v>12203.165580002504</v>
      </c>
      <c r="Y139" s="37">
        <v>130622.53868830428</v>
      </c>
      <c r="Z139" s="155">
        <v>0</v>
      </c>
      <c r="AA139" s="38">
        <v>4259.1609835308336</v>
      </c>
      <c r="AB139" s="38">
        <v>22837.282986707229</v>
      </c>
      <c r="AC139" s="38">
        <v>20602.27</v>
      </c>
      <c r="AD139" s="38">
        <v>1913</v>
      </c>
      <c r="AE139" s="38">
        <v>0</v>
      </c>
      <c r="AF139" s="38">
        <v>49611.713970238066</v>
      </c>
      <c r="AG139" s="146">
        <v>8595</v>
      </c>
      <c r="AH139" s="38">
        <v>65138.85</v>
      </c>
      <c r="AI139" s="38">
        <v>0</v>
      </c>
      <c r="AJ139" s="38">
        <v>10140</v>
      </c>
      <c r="AK139" s="38">
        <v>10140</v>
      </c>
      <c r="AL139" s="38">
        <v>8595</v>
      </c>
      <c r="AM139" s="38">
        <v>54998.85</v>
      </c>
      <c r="AN139" s="38">
        <v>46403.85</v>
      </c>
      <c r="AO139" s="38">
        <v>124189.30278300002</v>
      </c>
      <c r="AP139" s="38">
        <v>67645.452783000015</v>
      </c>
      <c r="AQ139" s="38">
        <v>56543.850000000006</v>
      </c>
      <c r="AR139" s="38">
        <v>-44514</v>
      </c>
      <c r="AS139" s="38">
        <v>0</v>
      </c>
    </row>
    <row r="140" spans="2:45" s="1" customFormat="1" ht="14.25" x14ac:dyDescent="0.2">
      <c r="B140" s="33" t="s">
        <v>1808</v>
      </c>
      <c r="C140" s="34" t="s">
        <v>1088</v>
      </c>
      <c r="D140" s="33" t="s">
        <v>1089</v>
      </c>
      <c r="E140" s="33" t="s">
        <v>13</v>
      </c>
      <c r="F140" s="33" t="s">
        <v>11</v>
      </c>
      <c r="G140" s="33" t="s">
        <v>16</v>
      </c>
      <c r="H140" s="33" t="s">
        <v>29</v>
      </c>
      <c r="I140" s="33" t="s">
        <v>10</v>
      </c>
      <c r="J140" s="33" t="s">
        <v>21</v>
      </c>
      <c r="K140" s="33" t="s">
        <v>1090</v>
      </c>
      <c r="L140" s="37">
        <v>10169</v>
      </c>
      <c r="M140" s="162">
        <v>333348.86482000002</v>
      </c>
      <c r="N140" s="38">
        <v>-151919</v>
      </c>
      <c r="O140" s="38">
        <v>74027.008513458655</v>
      </c>
      <c r="P140" s="31">
        <v>153369.49482000002</v>
      </c>
      <c r="Q140" s="39">
        <v>31583.802437999999</v>
      </c>
      <c r="R140" s="40">
        <v>0</v>
      </c>
      <c r="S140" s="40">
        <v>21991.676107437019</v>
      </c>
      <c r="T140" s="40">
        <v>-89.368535559238808</v>
      </c>
      <c r="U140" s="41">
        <v>21902.425680142147</v>
      </c>
      <c r="V140" s="42">
        <v>53486.228118142142</v>
      </c>
      <c r="W140" s="38">
        <v>206855.72293814216</v>
      </c>
      <c r="X140" s="38">
        <v>41234.392701437027</v>
      </c>
      <c r="Y140" s="37">
        <v>165621.33023670514</v>
      </c>
      <c r="Z140" s="155">
        <v>0</v>
      </c>
      <c r="AA140" s="38">
        <v>51357.110428191329</v>
      </c>
      <c r="AB140" s="38">
        <v>74827.41269132981</v>
      </c>
      <c r="AC140" s="38">
        <v>42625.53</v>
      </c>
      <c r="AD140" s="38">
        <v>2726.5381652033593</v>
      </c>
      <c r="AE140" s="38">
        <v>0</v>
      </c>
      <c r="AF140" s="38">
        <v>171536.59128472448</v>
      </c>
      <c r="AG140" s="146">
        <v>23349</v>
      </c>
      <c r="AH140" s="38">
        <v>133613.63</v>
      </c>
      <c r="AI140" s="38">
        <v>19009</v>
      </c>
      <c r="AJ140" s="38">
        <v>19009</v>
      </c>
      <c r="AK140" s="38">
        <v>0</v>
      </c>
      <c r="AL140" s="38">
        <v>4340</v>
      </c>
      <c r="AM140" s="38">
        <v>114604.62999999999</v>
      </c>
      <c r="AN140" s="38">
        <v>110264.62999999999</v>
      </c>
      <c r="AO140" s="38">
        <v>153369.49482000002</v>
      </c>
      <c r="AP140" s="38">
        <v>43104.864820000032</v>
      </c>
      <c r="AQ140" s="38">
        <v>110264.63</v>
      </c>
      <c r="AR140" s="38">
        <v>-190038</v>
      </c>
      <c r="AS140" s="38">
        <v>38119</v>
      </c>
    </row>
    <row r="141" spans="2:45" s="1" customFormat="1" ht="14.25" x14ac:dyDescent="0.2">
      <c r="B141" s="33" t="s">
        <v>1808</v>
      </c>
      <c r="C141" s="34" t="s">
        <v>228</v>
      </c>
      <c r="D141" s="33" t="s">
        <v>229</v>
      </c>
      <c r="E141" s="33" t="s">
        <v>13</v>
      </c>
      <c r="F141" s="33" t="s">
        <v>11</v>
      </c>
      <c r="G141" s="33" t="s">
        <v>16</v>
      </c>
      <c r="H141" s="33" t="s">
        <v>29</v>
      </c>
      <c r="I141" s="33" t="s">
        <v>10</v>
      </c>
      <c r="J141" s="33" t="s">
        <v>18</v>
      </c>
      <c r="K141" s="33" t="s">
        <v>230</v>
      </c>
      <c r="L141" s="37">
        <v>6368</v>
      </c>
      <c r="M141" s="162">
        <v>181071.845046</v>
      </c>
      <c r="N141" s="38">
        <v>-175097</v>
      </c>
      <c r="O141" s="38">
        <v>109474.22020042357</v>
      </c>
      <c r="P141" s="31">
        <v>94085.45355060001</v>
      </c>
      <c r="Q141" s="39">
        <v>8690.7952870000008</v>
      </c>
      <c r="R141" s="40">
        <v>0</v>
      </c>
      <c r="S141" s="40">
        <v>7009.5499634312637</v>
      </c>
      <c r="T141" s="40">
        <v>10790.757323607193</v>
      </c>
      <c r="U141" s="41">
        <v>17800.403275253029</v>
      </c>
      <c r="V141" s="42">
        <v>26491.19856225303</v>
      </c>
      <c r="W141" s="38">
        <v>120576.65211285304</v>
      </c>
      <c r="X141" s="38">
        <v>25974.233762254822</v>
      </c>
      <c r="Y141" s="37">
        <v>94602.418350598222</v>
      </c>
      <c r="Z141" s="155">
        <v>0</v>
      </c>
      <c r="AA141" s="38">
        <v>21550.71394560135</v>
      </c>
      <c r="AB141" s="38">
        <v>50293.145112489663</v>
      </c>
      <c r="AC141" s="38">
        <v>26692.83</v>
      </c>
      <c r="AD141" s="38">
        <v>134.89336687499986</v>
      </c>
      <c r="AE141" s="38">
        <v>1673.89</v>
      </c>
      <c r="AF141" s="38">
        <v>100345.47242496601</v>
      </c>
      <c r="AG141" s="146">
        <v>10049</v>
      </c>
      <c r="AH141" s="38">
        <v>88110.608504600008</v>
      </c>
      <c r="AI141" s="38">
        <v>0</v>
      </c>
      <c r="AJ141" s="38">
        <v>18107.184504600002</v>
      </c>
      <c r="AK141" s="38">
        <v>18107.184504600002</v>
      </c>
      <c r="AL141" s="38">
        <v>10049</v>
      </c>
      <c r="AM141" s="38">
        <v>70003.423999999999</v>
      </c>
      <c r="AN141" s="38">
        <v>59954.423999999999</v>
      </c>
      <c r="AO141" s="38">
        <v>94085.45355060001</v>
      </c>
      <c r="AP141" s="38">
        <v>16023.845046000002</v>
      </c>
      <c r="AQ141" s="38">
        <v>78061.608504600008</v>
      </c>
      <c r="AR141" s="38">
        <v>-175097</v>
      </c>
      <c r="AS141" s="38">
        <v>0</v>
      </c>
    </row>
    <row r="142" spans="2:45" s="1" customFormat="1" ht="14.25" x14ac:dyDescent="0.2">
      <c r="B142" s="33" t="s">
        <v>1808</v>
      </c>
      <c r="C142" s="34" t="s">
        <v>1759</v>
      </c>
      <c r="D142" s="33" t="s">
        <v>1760</v>
      </c>
      <c r="E142" s="33" t="s">
        <v>13</v>
      </c>
      <c r="F142" s="33" t="s">
        <v>11</v>
      </c>
      <c r="G142" s="33" t="s">
        <v>16</v>
      </c>
      <c r="H142" s="33" t="s">
        <v>29</v>
      </c>
      <c r="I142" s="33" t="s">
        <v>10</v>
      </c>
      <c r="J142" s="33" t="s">
        <v>21</v>
      </c>
      <c r="K142" s="33" t="s">
        <v>1761</v>
      </c>
      <c r="L142" s="37">
        <v>13116</v>
      </c>
      <c r="M142" s="162">
        <v>788921.92405400006</v>
      </c>
      <c r="N142" s="38">
        <v>-747247</v>
      </c>
      <c r="O142" s="38">
        <v>575448.04464986688</v>
      </c>
      <c r="P142" s="31">
        <v>210220.92405400006</v>
      </c>
      <c r="Q142" s="39">
        <v>51419.049064999999</v>
      </c>
      <c r="R142" s="40">
        <v>0</v>
      </c>
      <c r="S142" s="40">
        <v>13014.438877719285</v>
      </c>
      <c r="T142" s="40">
        <v>267844.11541796854</v>
      </c>
      <c r="U142" s="41">
        <v>280860.06882634957</v>
      </c>
      <c r="V142" s="42">
        <v>332279.1178913496</v>
      </c>
      <c r="W142" s="38">
        <v>542500.04194534966</v>
      </c>
      <c r="X142" s="38">
        <v>349597.77844458609</v>
      </c>
      <c r="Y142" s="37">
        <v>192902.26350076357</v>
      </c>
      <c r="Z142" s="155">
        <v>0</v>
      </c>
      <c r="AA142" s="38">
        <v>16123.279924929817</v>
      </c>
      <c r="AB142" s="38">
        <v>111674.12010724442</v>
      </c>
      <c r="AC142" s="38">
        <v>54978.51</v>
      </c>
      <c r="AD142" s="38">
        <v>1931.5</v>
      </c>
      <c r="AE142" s="38">
        <v>0</v>
      </c>
      <c r="AF142" s="38">
        <v>184707.41003217423</v>
      </c>
      <c r="AG142" s="146">
        <v>261432</v>
      </c>
      <c r="AH142" s="38">
        <v>261432</v>
      </c>
      <c r="AI142" s="38">
        <v>90045</v>
      </c>
      <c r="AJ142" s="38">
        <v>90045</v>
      </c>
      <c r="AK142" s="38">
        <v>0</v>
      </c>
      <c r="AL142" s="38">
        <v>171387</v>
      </c>
      <c r="AM142" s="38">
        <v>171387</v>
      </c>
      <c r="AN142" s="38">
        <v>0</v>
      </c>
      <c r="AO142" s="38">
        <v>210220.92405400006</v>
      </c>
      <c r="AP142" s="38">
        <v>210220.92405400006</v>
      </c>
      <c r="AQ142" s="38">
        <v>0</v>
      </c>
      <c r="AR142" s="38">
        <v>-747247</v>
      </c>
      <c r="AS142" s="38">
        <v>0</v>
      </c>
    </row>
    <row r="143" spans="2:45" s="1" customFormat="1" ht="14.25" x14ac:dyDescent="0.2">
      <c r="B143" s="33" t="s">
        <v>1808</v>
      </c>
      <c r="C143" s="34" t="s">
        <v>983</v>
      </c>
      <c r="D143" s="33" t="s">
        <v>984</v>
      </c>
      <c r="E143" s="33" t="s">
        <v>13</v>
      </c>
      <c r="F143" s="33" t="s">
        <v>11</v>
      </c>
      <c r="G143" s="33" t="s">
        <v>16</v>
      </c>
      <c r="H143" s="33" t="s">
        <v>29</v>
      </c>
      <c r="I143" s="33" t="s">
        <v>10</v>
      </c>
      <c r="J143" s="33" t="s">
        <v>12</v>
      </c>
      <c r="K143" s="33" t="s">
        <v>985</v>
      </c>
      <c r="L143" s="37">
        <v>4432</v>
      </c>
      <c r="M143" s="162">
        <v>107721.76136200002</v>
      </c>
      <c r="N143" s="38">
        <v>-112144</v>
      </c>
      <c r="O143" s="38">
        <v>85897.204864028827</v>
      </c>
      <c r="P143" s="31">
        <v>30414.241362000015</v>
      </c>
      <c r="Q143" s="39">
        <v>5223.8206559999999</v>
      </c>
      <c r="R143" s="40">
        <v>0</v>
      </c>
      <c r="S143" s="40">
        <v>0</v>
      </c>
      <c r="T143" s="40">
        <v>41672.552868922328</v>
      </c>
      <c r="U143" s="41">
        <v>41672.777588298355</v>
      </c>
      <c r="V143" s="42">
        <v>46896.598244298351</v>
      </c>
      <c r="W143" s="38">
        <v>77310.839606298367</v>
      </c>
      <c r="X143" s="38">
        <v>50259.142846028815</v>
      </c>
      <c r="Y143" s="37">
        <v>27051.696760269551</v>
      </c>
      <c r="Z143" s="155">
        <v>0</v>
      </c>
      <c r="AA143" s="38">
        <v>3302.4381737003296</v>
      </c>
      <c r="AB143" s="38">
        <v>26375.460863822595</v>
      </c>
      <c r="AC143" s="38">
        <v>18577.669999999998</v>
      </c>
      <c r="AD143" s="38">
        <v>693.59165138146</v>
      </c>
      <c r="AE143" s="38">
        <v>0</v>
      </c>
      <c r="AF143" s="38">
        <v>48949.160688904383</v>
      </c>
      <c r="AG143" s="146">
        <v>25197</v>
      </c>
      <c r="AH143" s="38">
        <v>54345.479999999996</v>
      </c>
      <c r="AI143" s="38">
        <v>0</v>
      </c>
      <c r="AJ143" s="38">
        <v>4751.4000000000005</v>
      </c>
      <c r="AK143" s="38">
        <v>4751.4000000000005</v>
      </c>
      <c r="AL143" s="38">
        <v>25197</v>
      </c>
      <c r="AM143" s="38">
        <v>49594.079999999994</v>
      </c>
      <c r="AN143" s="38">
        <v>24397.079999999994</v>
      </c>
      <c r="AO143" s="38">
        <v>30414.241362000015</v>
      </c>
      <c r="AP143" s="38">
        <v>1265.7613620000193</v>
      </c>
      <c r="AQ143" s="38">
        <v>29148.479999999996</v>
      </c>
      <c r="AR143" s="38">
        <v>-112144</v>
      </c>
      <c r="AS143" s="38">
        <v>0</v>
      </c>
    </row>
    <row r="144" spans="2:45" s="1" customFormat="1" ht="14.25" x14ac:dyDescent="0.2">
      <c r="B144" s="33" t="s">
        <v>1808</v>
      </c>
      <c r="C144" s="34" t="s">
        <v>884</v>
      </c>
      <c r="D144" s="33" t="s">
        <v>885</v>
      </c>
      <c r="E144" s="33" t="s">
        <v>13</v>
      </c>
      <c r="F144" s="33" t="s">
        <v>11</v>
      </c>
      <c r="G144" s="33" t="s">
        <v>16</v>
      </c>
      <c r="H144" s="33" t="s">
        <v>29</v>
      </c>
      <c r="I144" s="33" t="s">
        <v>10</v>
      </c>
      <c r="J144" s="33" t="s">
        <v>12</v>
      </c>
      <c r="K144" s="33" t="s">
        <v>886</v>
      </c>
      <c r="L144" s="37">
        <v>3078</v>
      </c>
      <c r="M144" s="162">
        <v>50174.137849999999</v>
      </c>
      <c r="N144" s="38">
        <v>-79940</v>
      </c>
      <c r="O144" s="38">
        <v>60932.310269580194</v>
      </c>
      <c r="P144" s="31">
        <v>-60212.042150000001</v>
      </c>
      <c r="Q144" s="39">
        <v>4358.4175590000004</v>
      </c>
      <c r="R144" s="40">
        <v>60212.042150000001</v>
      </c>
      <c r="S144" s="40">
        <v>4387.9684628588275</v>
      </c>
      <c r="T144" s="40">
        <v>47596.48138297462</v>
      </c>
      <c r="U144" s="41">
        <v>112197.09701577913</v>
      </c>
      <c r="V144" s="42">
        <v>116555.51457477912</v>
      </c>
      <c r="W144" s="38">
        <v>116555.51457477912</v>
      </c>
      <c r="X144" s="38">
        <v>68640.805983439001</v>
      </c>
      <c r="Y144" s="37">
        <v>47914.708591340124</v>
      </c>
      <c r="Z144" s="155">
        <v>0</v>
      </c>
      <c r="AA144" s="38">
        <v>3548.9177642656091</v>
      </c>
      <c r="AB144" s="38">
        <v>16636.920954927111</v>
      </c>
      <c r="AC144" s="38">
        <v>14271.09</v>
      </c>
      <c r="AD144" s="38">
        <v>410.28157169999992</v>
      </c>
      <c r="AE144" s="38">
        <v>0</v>
      </c>
      <c r="AF144" s="38">
        <v>34867.210290892719</v>
      </c>
      <c r="AG144" s="146">
        <v>0</v>
      </c>
      <c r="AH144" s="38">
        <v>36557.82</v>
      </c>
      <c r="AI144" s="38">
        <v>0</v>
      </c>
      <c r="AJ144" s="38">
        <v>2115</v>
      </c>
      <c r="AK144" s="38">
        <v>2115</v>
      </c>
      <c r="AL144" s="38">
        <v>0</v>
      </c>
      <c r="AM144" s="38">
        <v>34442.82</v>
      </c>
      <c r="AN144" s="38">
        <v>34442.82</v>
      </c>
      <c r="AO144" s="38">
        <v>-60212.042150000001</v>
      </c>
      <c r="AP144" s="38">
        <v>-96769.862150000001</v>
      </c>
      <c r="AQ144" s="38">
        <v>36557.82</v>
      </c>
      <c r="AR144" s="38">
        <v>-79940</v>
      </c>
      <c r="AS144" s="38">
        <v>0</v>
      </c>
    </row>
    <row r="145" spans="2:45" s="1" customFormat="1" ht="14.25" x14ac:dyDescent="0.2">
      <c r="B145" s="33" t="s">
        <v>1808</v>
      </c>
      <c r="C145" s="34" t="s">
        <v>523</v>
      </c>
      <c r="D145" s="33" t="s">
        <v>524</v>
      </c>
      <c r="E145" s="33" t="s">
        <v>13</v>
      </c>
      <c r="F145" s="33" t="s">
        <v>11</v>
      </c>
      <c r="G145" s="33" t="s">
        <v>16</v>
      </c>
      <c r="H145" s="33" t="s">
        <v>29</v>
      </c>
      <c r="I145" s="33" t="s">
        <v>10</v>
      </c>
      <c r="J145" s="33" t="s">
        <v>18</v>
      </c>
      <c r="K145" s="33" t="s">
        <v>525</v>
      </c>
      <c r="L145" s="37">
        <v>7300</v>
      </c>
      <c r="M145" s="162">
        <v>213627.14882400003</v>
      </c>
      <c r="N145" s="38">
        <v>-170882</v>
      </c>
      <c r="O145" s="38">
        <v>107103.58604593345</v>
      </c>
      <c r="P145" s="31">
        <v>86403.048824000056</v>
      </c>
      <c r="Q145" s="39">
        <v>14037.038637</v>
      </c>
      <c r="R145" s="40">
        <v>0</v>
      </c>
      <c r="S145" s="40">
        <v>12426.848944004772</v>
      </c>
      <c r="T145" s="40">
        <v>14442.556298973164</v>
      </c>
      <c r="U145" s="41">
        <v>26869.550136332546</v>
      </c>
      <c r="V145" s="42">
        <v>40906.588773332543</v>
      </c>
      <c r="W145" s="38">
        <v>127309.63759733259</v>
      </c>
      <c r="X145" s="38">
        <v>40837.333180938163</v>
      </c>
      <c r="Y145" s="37">
        <v>86472.304416394429</v>
      </c>
      <c r="Z145" s="155">
        <v>0</v>
      </c>
      <c r="AA145" s="38">
        <v>9310.2453286286873</v>
      </c>
      <c r="AB145" s="38">
        <v>57409.710232293161</v>
      </c>
      <c r="AC145" s="38">
        <v>30599.5</v>
      </c>
      <c r="AD145" s="38">
        <v>1007.5</v>
      </c>
      <c r="AE145" s="38">
        <v>0</v>
      </c>
      <c r="AF145" s="38">
        <v>98326.955560921851</v>
      </c>
      <c r="AG145" s="146">
        <v>108921</v>
      </c>
      <c r="AH145" s="38">
        <v>137208.90000000002</v>
      </c>
      <c r="AI145" s="38">
        <v>56960</v>
      </c>
      <c r="AJ145" s="38">
        <v>56960</v>
      </c>
      <c r="AK145" s="38">
        <v>0</v>
      </c>
      <c r="AL145" s="38">
        <v>51961</v>
      </c>
      <c r="AM145" s="38">
        <v>80248.900000000009</v>
      </c>
      <c r="AN145" s="38">
        <v>28287.900000000009</v>
      </c>
      <c r="AO145" s="38">
        <v>86403.048824000056</v>
      </c>
      <c r="AP145" s="38">
        <v>58115.148824000047</v>
      </c>
      <c r="AQ145" s="38">
        <v>28287.900000000009</v>
      </c>
      <c r="AR145" s="38">
        <v>-170882</v>
      </c>
      <c r="AS145" s="38">
        <v>0</v>
      </c>
    </row>
    <row r="146" spans="2:45" s="1" customFormat="1" ht="14.25" x14ac:dyDescent="0.2">
      <c r="B146" s="33" t="s">
        <v>1808</v>
      </c>
      <c r="C146" s="34" t="s">
        <v>1010</v>
      </c>
      <c r="D146" s="33" t="s">
        <v>1011</v>
      </c>
      <c r="E146" s="33" t="s">
        <v>13</v>
      </c>
      <c r="F146" s="33" t="s">
        <v>11</v>
      </c>
      <c r="G146" s="33" t="s">
        <v>16</v>
      </c>
      <c r="H146" s="33" t="s">
        <v>29</v>
      </c>
      <c r="I146" s="33" t="s">
        <v>10</v>
      </c>
      <c r="J146" s="33" t="s">
        <v>12</v>
      </c>
      <c r="K146" s="33" t="s">
        <v>1012</v>
      </c>
      <c r="L146" s="37">
        <v>2566</v>
      </c>
      <c r="M146" s="162">
        <v>52202.748303999993</v>
      </c>
      <c r="N146" s="38">
        <v>-28015</v>
      </c>
      <c r="O146" s="38">
        <v>14778.33494097183</v>
      </c>
      <c r="P146" s="31">
        <v>14277.563134399992</v>
      </c>
      <c r="Q146" s="39">
        <v>5071.6369269999996</v>
      </c>
      <c r="R146" s="40">
        <v>0</v>
      </c>
      <c r="S146" s="40">
        <v>3916.0470685729324</v>
      </c>
      <c r="T146" s="40">
        <v>1215.9529314270676</v>
      </c>
      <c r="U146" s="41">
        <v>5132.0276743265858</v>
      </c>
      <c r="V146" s="42">
        <v>10203.664601326585</v>
      </c>
      <c r="W146" s="38">
        <v>24481.227735726578</v>
      </c>
      <c r="X146" s="38">
        <v>7342.5882535729324</v>
      </c>
      <c r="Y146" s="37">
        <v>17138.639482153645</v>
      </c>
      <c r="Z146" s="155">
        <v>0</v>
      </c>
      <c r="AA146" s="38">
        <v>2129.7159056304954</v>
      </c>
      <c r="AB146" s="38">
        <v>16027.726423406995</v>
      </c>
      <c r="AC146" s="38">
        <v>16311.07</v>
      </c>
      <c r="AD146" s="38">
        <v>2371.7673735999997</v>
      </c>
      <c r="AE146" s="38">
        <v>0</v>
      </c>
      <c r="AF146" s="38">
        <v>36840.27970263749</v>
      </c>
      <c r="AG146" s="146">
        <v>0</v>
      </c>
      <c r="AH146" s="38">
        <v>33933.814830399999</v>
      </c>
      <c r="AI146" s="38">
        <v>0</v>
      </c>
      <c r="AJ146" s="38">
        <v>5220.2748303999997</v>
      </c>
      <c r="AK146" s="38">
        <v>5220.2748303999997</v>
      </c>
      <c r="AL146" s="38">
        <v>0</v>
      </c>
      <c r="AM146" s="38">
        <v>28713.539999999997</v>
      </c>
      <c r="AN146" s="38">
        <v>28713.539999999997</v>
      </c>
      <c r="AO146" s="38">
        <v>14277.563134399992</v>
      </c>
      <c r="AP146" s="38">
        <v>-19656.251696000007</v>
      </c>
      <c r="AQ146" s="38">
        <v>33933.814830399999</v>
      </c>
      <c r="AR146" s="38">
        <v>-28015</v>
      </c>
      <c r="AS146" s="38">
        <v>0</v>
      </c>
    </row>
    <row r="147" spans="2:45" s="1" customFormat="1" ht="14.25" x14ac:dyDescent="0.2">
      <c r="B147" s="33" t="s">
        <v>1808</v>
      </c>
      <c r="C147" s="34" t="s">
        <v>1804</v>
      </c>
      <c r="D147" s="33" t="s">
        <v>1805</v>
      </c>
      <c r="E147" s="33" t="s">
        <v>13</v>
      </c>
      <c r="F147" s="33" t="s">
        <v>11</v>
      </c>
      <c r="G147" s="33" t="s">
        <v>16</v>
      </c>
      <c r="H147" s="33" t="s">
        <v>29</v>
      </c>
      <c r="I147" s="33" t="s">
        <v>10</v>
      </c>
      <c r="J147" s="33" t="s">
        <v>12</v>
      </c>
      <c r="K147" s="33" t="s">
        <v>1806</v>
      </c>
      <c r="L147" s="37">
        <v>1938</v>
      </c>
      <c r="M147" s="162">
        <v>229379.53312099999</v>
      </c>
      <c r="N147" s="38">
        <v>-136409</v>
      </c>
      <c r="O147" s="38">
        <v>71575.449789028251</v>
      </c>
      <c r="P147" s="31">
        <v>52344.333120999974</v>
      </c>
      <c r="Q147" s="39">
        <v>5175.6954770000002</v>
      </c>
      <c r="R147" s="40">
        <v>0</v>
      </c>
      <c r="S147" s="40">
        <v>0</v>
      </c>
      <c r="T147" s="40">
        <v>11690.657112288063</v>
      </c>
      <c r="U147" s="41">
        <v>11690.720154194323</v>
      </c>
      <c r="V147" s="42">
        <v>16866.415631194322</v>
      </c>
      <c r="W147" s="38">
        <v>69210.748752194297</v>
      </c>
      <c r="X147" s="38">
        <v>14055.421191028268</v>
      </c>
      <c r="Y147" s="37">
        <v>55155.327561166028</v>
      </c>
      <c r="Z147" s="155">
        <v>0</v>
      </c>
      <c r="AA147" s="38">
        <v>1300.1378039865433</v>
      </c>
      <c r="AB147" s="38">
        <v>8275.8914632887063</v>
      </c>
      <c r="AC147" s="38">
        <v>14861.439999999999</v>
      </c>
      <c r="AD147" s="38">
        <v>93.5</v>
      </c>
      <c r="AE147" s="38">
        <v>158.77000000000001</v>
      </c>
      <c r="AF147" s="38">
        <v>24689.73926727525</v>
      </c>
      <c r="AG147" s="146">
        <v>92750</v>
      </c>
      <c r="AH147" s="38">
        <v>96183.8</v>
      </c>
      <c r="AI147" s="38">
        <v>6500</v>
      </c>
      <c r="AJ147" s="38">
        <v>9933.8000000000011</v>
      </c>
      <c r="AK147" s="38">
        <v>3433.8000000000011</v>
      </c>
      <c r="AL147" s="38">
        <v>86250</v>
      </c>
      <c r="AM147" s="38">
        <v>86250</v>
      </c>
      <c r="AN147" s="38">
        <v>0</v>
      </c>
      <c r="AO147" s="38">
        <v>52344.333120999974</v>
      </c>
      <c r="AP147" s="38">
        <v>48910.533120999971</v>
      </c>
      <c r="AQ147" s="38">
        <v>3433.8000000000029</v>
      </c>
      <c r="AR147" s="38">
        <v>-136409</v>
      </c>
      <c r="AS147" s="38">
        <v>0</v>
      </c>
    </row>
    <row r="148" spans="2:45" s="1" customFormat="1" ht="14.25" x14ac:dyDescent="0.2">
      <c r="B148" s="33" t="s">
        <v>1808</v>
      </c>
      <c r="C148" s="34" t="s">
        <v>1553</v>
      </c>
      <c r="D148" s="33" t="s">
        <v>1554</v>
      </c>
      <c r="E148" s="33" t="s">
        <v>13</v>
      </c>
      <c r="F148" s="33" t="s">
        <v>11</v>
      </c>
      <c r="G148" s="33" t="s">
        <v>16</v>
      </c>
      <c r="H148" s="33" t="s">
        <v>29</v>
      </c>
      <c r="I148" s="33" t="s">
        <v>10</v>
      </c>
      <c r="J148" s="33" t="s">
        <v>18</v>
      </c>
      <c r="K148" s="33" t="s">
        <v>1555</v>
      </c>
      <c r="L148" s="37">
        <v>7233</v>
      </c>
      <c r="M148" s="162">
        <v>148082.28002899999</v>
      </c>
      <c r="N148" s="38">
        <v>6691</v>
      </c>
      <c r="O148" s="38">
        <v>0</v>
      </c>
      <c r="P148" s="31">
        <v>123932.64902899999</v>
      </c>
      <c r="Q148" s="39">
        <v>15346.424492</v>
      </c>
      <c r="R148" s="40">
        <v>0</v>
      </c>
      <c r="S148" s="40">
        <v>16589.386609149227</v>
      </c>
      <c r="T148" s="40">
        <v>-114.75279278229937</v>
      </c>
      <c r="U148" s="41">
        <v>16474.722655883026</v>
      </c>
      <c r="V148" s="42">
        <v>31821.147147883028</v>
      </c>
      <c r="W148" s="38">
        <v>155753.79617688301</v>
      </c>
      <c r="X148" s="38">
        <v>31105.099892149214</v>
      </c>
      <c r="Y148" s="37">
        <v>124648.6962847338</v>
      </c>
      <c r="Z148" s="155">
        <v>0</v>
      </c>
      <c r="AA148" s="38">
        <v>6600.0667970955656</v>
      </c>
      <c r="AB148" s="38">
        <v>57460.406924986273</v>
      </c>
      <c r="AC148" s="38">
        <v>30318.66</v>
      </c>
      <c r="AD148" s="38">
        <v>1724.5</v>
      </c>
      <c r="AE148" s="38">
        <v>95</v>
      </c>
      <c r="AF148" s="38">
        <v>96198.633722081839</v>
      </c>
      <c r="AG148" s="146">
        <v>14932</v>
      </c>
      <c r="AH148" s="38">
        <v>81656.369000000006</v>
      </c>
      <c r="AI148" s="38">
        <v>2144</v>
      </c>
      <c r="AJ148" s="38">
        <v>2144</v>
      </c>
      <c r="AK148" s="38">
        <v>0</v>
      </c>
      <c r="AL148" s="38">
        <v>12788</v>
      </c>
      <c r="AM148" s="38">
        <v>79512.369000000006</v>
      </c>
      <c r="AN148" s="38">
        <v>66724.369000000006</v>
      </c>
      <c r="AO148" s="38">
        <v>123932.64902899999</v>
      </c>
      <c r="AP148" s="38">
        <v>57208.280028999987</v>
      </c>
      <c r="AQ148" s="38">
        <v>66724.369000000006</v>
      </c>
      <c r="AR148" s="38">
        <v>6691</v>
      </c>
      <c r="AS148" s="38">
        <v>0</v>
      </c>
    </row>
    <row r="149" spans="2:45" s="1" customFormat="1" ht="14.25" x14ac:dyDescent="0.2">
      <c r="B149" s="33" t="s">
        <v>1808</v>
      </c>
      <c r="C149" s="34" t="s">
        <v>380</v>
      </c>
      <c r="D149" s="33" t="s">
        <v>381</v>
      </c>
      <c r="E149" s="33" t="s">
        <v>13</v>
      </c>
      <c r="F149" s="33" t="s">
        <v>11</v>
      </c>
      <c r="G149" s="33" t="s">
        <v>16</v>
      </c>
      <c r="H149" s="33" t="s">
        <v>29</v>
      </c>
      <c r="I149" s="33" t="s">
        <v>10</v>
      </c>
      <c r="J149" s="33" t="s">
        <v>21</v>
      </c>
      <c r="K149" s="33" t="s">
        <v>382</v>
      </c>
      <c r="L149" s="37">
        <v>10492</v>
      </c>
      <c r="M149" s="162">
        <v>182711.04076500004</v>
      </c>
      <c r="N149" s="38">
        <v>-126985.91</v>
      </c>
      <c r="O149" s="38">
        <v>77171.966602857297</v>
      </c>
      <c r="P149" s="31">
        <v>84552.970765000035</v>
      </c>
      <c r="Q149" s="39">
        <v>25774.593252999999</v>
      </c>
      <c r="R149" s="40">
        <v>0</v>
      </c>
      <c r="S149" s="40">
        <v>23627.792968009075</v>
      </c>
      <c r="T149" s="40">
        <v>-142.87677303324745</v>
      </c>
      <c r="U149" s="41">
        <v>23485.042837462308</v>
      </c>
      <c r="V149" s="42">
        <v>49259.636090462307</v>
      </c>
      <c r="W149" s="38">
        <v>133812.60685546233</v>
      </c>
      <c r="X149" s="38">
        <v>44302.111815009048</v>
      </c>
      <c r="Y149" s="37">
        <v>89510.495040453286</v>
      </c>
      <c r="Z149" s="155">
        <v>0</v>
      </c>
      <c r="AA149" s="38">
        <v>6953.8823465449077</v>
      </c>
      <c r="AB149" s="38">
        <v>75682.280805588773</v>
      </c>
      <c r="AC149" s="38">
        <v>43979.45</v>
      </c>
      <c r="AD149" s="38">
        <v>3935</v>
      </c>
      <c r="AE149" s="38">
        <v>0</v>
      </c>
      <c r="AF149" s="38">
        <v>130550.61315213368</v>
      </c>
      <c r="AG149" s="146">
        <v>0</v>
      </c>
      <c r="AH149" s="38">
        <v>123894.84</v>
      </c>
      <c r="AI149" s="38">
        <v>0</v>
      </c>
      <c r="AJ149" s="38">
        <v>5650</v>
      </c>
      <c r="AK149" s="38">
        <v>5650</v>
      </c>
      <c r="AL149" s="38">
        <v>0</v>
      </c>
      <c r="AM149" s="38">
        <v>118244.84</v>
      </c>
      <c r="AN149" s="38">
        <v>118244.84</v>
      </c>
      <c r="AO149" s="38">
        <v>84552.970765000035</v>
      </c>
      <c r="AP149" s="38">
        <v>-39341.869234999962</v>
      </c>
      <c r="AQ149" s="38">
        <v>123894.84</v>
      </c>
      <c r="AR149" s="38">
        <v>-126985.91</v>
      </c>
      <c r="AS149" s="38">
        <v>0</v>
      </c>
    </row>
    <row r="150" spans="2:45" s="1" customFormat="1" ht="14.25" x14ac:dyDescent="0.2">
      <c r="B150" s="33" t="s">
        <v>1808</v>
      </c>
      <c r="C150" s="34" t="s">
        <v>1463</v>
      </c>
      <c r="D150" s="33" t="s">
        <v>1464</v>
      </c>
      <c r="E150" s="33" t="s">
        <v>13</v>
      </c>
      <c r="F150" s="33" t="s">
        <v>11</v>
      </c>
      <c r="G150" s="33" t="s">
        <v>16</v>
      </c>
      <c r="H150" s="33" t="s">
        <v>29</v>
      </c>
      <c r="I150" s="33" t="s">
        <v>10</v>
      </c>
      <c r="J150" s="33" t="s">
        <v>20</v>
      </c>
      <c r="K150" s="33" t="s">
        <v>1465</v>
      </c>
      <c r="L150" s="37">
        <v>23010</v>
      </c>
      <c r="M150" s="162">
        <v>1752347.138847</v>
      </c>
      <c r="N150" s="38">
        <v>-1164075.72</v>
      </c>
      <c r="O150" s="38">
        <v>594811.69311832672</v>
      </c>
      <c r="P150" s="31">
        <v>1109408.418847</v>
      </c>
      <c r="Q150" s="39">
        <v>100738.707805</v>
      </c>
      <c r="R150" s="40">
        <v>0</v>
      </c>
      <c r="S150" s="40">
        <v>49156.850032018869</v>
      </c>
      <c r="T150" s="40">
        <v>-169.52273324246198</v>
      </c>
      <c r="U150" s="41">
        <v>48987.591463097189</v>
      </c>
      <c r="V150" s="42">
        <v>149726.29926809718</v>
      </c>
      <c r="W150" s="38">
        <v>1259134.7181150971</v>
      </c>
      <c r="X150" s="38">
        <v>92169.093810019083</v>
      </c>
      <c r="Y150" s="37">
        <v>1166965.6243050781</v>
      </c>
      <c r="Z150" s="155">
        <v>0</v>
      </c>
      <c r="AA150" s="38">
        <v>76992.833820994041</v>
      </c>
      <c r="AB150" s="38">
        <v>133369.15043681613</v>
      </c>
      <c r="AC150" s="38">
        <v>96451.32</v>
      </c>
      <c r="AD150" s="38">
        <v>7192.5960166374989</v>
      </c>
      <c r="AE150" s="38">
        <v>8423.86</v>
      </c>
      <c r="AF150" s="38">
        <v>322429.76027444768</v>
      </c>
      <c r="AG150" s="146">
        <v>770567</v>
      </c>
      <c r="AH150" s="38">
        <v>770567</v>
      </c>
      <c r="AI150" s="38">
        <v>445188</v>
      </c>
      <c r="AJ150" s="38">
        <v>445188</v>
      </c>
      <c r="AK150" s="38">
        <v>0</v>
      </c>
      <c r="AL150" s="38">
        <v>325379</v>
      </c>
      <c r="AM150" s="38">
        <v>325379</v>
      </c>
      <c r="AN150" s="38">
        <v>0</v>
      </c>
      <c r="AO150" s="38">
        <v>1109408.418847</v>
      </c>
      <c r="AP150" s="38">
        <v>1109408.418847</v>
      </c>
      <c r="AQ150" s="38">
        <v>0</v>
      </c>
      <c r="AR150" s="38">
        <v>-1164075.72</v>
      </c>
      <c r="AS150" s="38">
        <v>0</v>
      </c>
    </row>
    <row r="151" spans="2:45" s="1" customFormat="1" ht="14.25" x14ac:dyDescent="0.2">
      <c r="B151" s="33" t="s">
        <v>1808</v>
      </c>
      <c r="C151" s="34" t="s">
        <v>172</v>
      </c>
      <c r="D151" s="33" t="s">
        <v>173</v>
      </c>
      <c r="E151" s="33" t="s">
        <v>13</v>
      </c>
      <c r="F151" s="33" t="s">
        <v>11</v>
      </c>
      <c r="G151" s="33" t="s">
        <v>16</v>
      </c>
      <c r="H151" s="33" t="s">
        <v>29</v>
      </c>
      <c r="I151" s="33" t="s">
        <v>10</v>
      </c>
      <c r="J151" s="33" t="s">
        <v>18</v>
      </c>
      <c r="K151" s="33" t="s">
        <v>174</v>
      </c>
      <c r="L151" s="37">
        <v>6878</v>
      </c>
      <c r="M151" s="162">
        <v>206272.24589399999</v>
      </c>
      <c r="N151" s="38">
        <v>-134978</v>
      </c>
      <c r="O151" s="38">
        <v>56768.985779434312</v>
      </c>
      <c r="P151" s="31">
        <v>166904.09989399998</v>
      </c>
      <c r="Q151" s="39">
        <v>13072.671322</v>
      </c>
      <c r="R151" s="40">
        <v>0</v>
      </c>
      <c r="S151" s="40">
        <v>7315.2039394313815</v>
      </c>
      <c r="T151" s="40">
        <v>6440.7960605686185</v>
      </c>
      <c r="U151" s="41">
        <v>13756.074179274457</v>
      </c>
      <c r="V151" s="42">
        <v>26828.745501274458</v>
      </c>
      <c r="W151" s="38">
        <v>193732.84539527443</v>
      </c>
      <c r="X151" s="38">
        <v>13716.00738643136</v>
      </c>
      <c r="Y151" s="37">
        <v>180016.83800884307</v>
      </c>
      <c r="Z151" s="155">
        <v>0</v>
      </c>
      <c r="AA151" s="38">
        <v>35177.219411820275</v>
      </c>
      <c r="AB151" s="38">
        <v>59582.612907125171</v>
      </c>
      <c r="AC151" s="38">
        <v>66835.360000000001</v>
      </c>
      <c r="AD151" s="38">
        <v>4306.08</v>
      </c>
      <c r="AE151" s="38">
        <v>0</v>
      </c>
      <c r="AF151" s="38">
        <v>165901.27231894541</v>
      </c>
      <c r="AG151" s="146">
        <v>46863</v>
      </c>
      <c r="AH151" s="38">
        <v>95609.854000000007</v>
      </c>
      <c r="AI151" s="38">
        <v>20000</v>
      </c>
      <c r="AJ151" s="38">
        <v>20000</v>
      </c>
      <c r="AK151" s="38">
        <v>0</v>
      </c>
      <c r="AL151" s="38">
        <v>26863</v>
      </c>
      <c r="AM151" s="38">
        <v>75609.854000000007</v>
      </c>
      <c r="AN151" s="38">
        <v>48746.854000000007</v>
      </c>
      <c r="AO151" s="38">
        <v>166904.09989399998</v>
      </c>
      <c r="AP151" s="38">
        <v>118157.24589399998</v>
      </c>
      <c r="AQ151" s="38">
        <v>48746.853999999992</v>
      </c>
      <c r="AR151" s="38">
        <v>-134978</v>
      </c>
      <c r="AS151" s="38">
        <v>0</v>
      </c>
    </row>
    <row r="152" spans="2:45" s="1" customFormat="1" ht="14.25" x14ac:dyDescent="0.2">
      <c r="B152" s="33" t="s">
        <v>1808</v>
      </c>
      <c r="C152" s="34" t="s">
        <v>225</v>
      </c>
      <c r="D152" s="33" t="s">
        <v>226</v>
      </c>
      <c r="E152" s="33" t="s">
        <v>13</v>
      </c>
      <c r="F152" s="33" t="s">
        <v>11</v>
      </c>
      <c r="G152" s="33" t="s">
        <v>16</v>
      </c>
      <c r="H152" s="33" t="s">
        <v>29</v>
      </c>
      <c r="I152" s="33" t="s">
        <v>10</v>
      </c>
      <c r="J152" s="33" t="s">
        <v>12</v>
      </c>
      <c r="K152" s="33" t="s">
        <v>227</v>
      </c>
      <c r="L152" s="37">
        <v>4102</v>
      </c>
      <c r="M152" s="162">
        <v>90222.944979000022</v>
      </c>
      <c r="N152" s="38">
        <v>9105</v>
      </c>
      <c r="O152" s="38">
        <v>0</v>
      </c>
      <c r="P152" s="31">
        <v>124353.32497900003</v>
      </c>
      <c r="Q152" s="39">
        <v>6674.2308860000003</v>
      </c>
      <c r="R152" s="40">
        <v>0</v>
      </c>
      <c r="S152" s="40">
        <v>7626.2812022886428</v>
      </c>
      <c r="T152" s="40">
        <v>577.71879771135718</v>
      </c>
      <c r="U152" s="41">
        <v>8204.0442400965148</v>
      </c>
      <c r="V152" s="42">
        <v>14878.275126096516</v>
      </c>
      <c r="W152" s="38">
        <v>139231.60010509653</v>
      </c>
      <c r="X152" s="38">
        <v>14299.277254288609</v>
      </c>
      <c r="Y152" s="37">
        <v>124932.32285080792</v>
      </c>
      <c r="Z152" s="155">
        <v>0</v>
      </c>
      <c r="AA152" s="38">
        <v>11718.233391383646</v>
      </c>
      <c r="AB152" s="38">
        <v>32980.117301036727</v>
      </c>
      <c r="AC152" s="38">
        <v>24041.68</v>
      </c>
      <c r="AD152" s="38">
        <v>1735.5000000000002</v>
      </c>
      <c r="AE152" s="38">
        <v>0</v>
      </c>
      <c r="AF152" s="38">
        <v>70475.530692420376</v>
      </c>
      <c r="AG152" s="146">
        <v>10842</v>
      </c>
      <c r="AH152" s="38">
        <v>45901.38</v>
      </c>
      <c r="AI152" s="38">
        <v>0</v>
      </c>
      <c r="AJ152" s="38">
        <v>0</v>
      </c>
      <c r="AK152" s="38">
        <v>0</v>
      </c>
      <c r="AL152" s="38">
        <v>10842</v>
      </c>
      <c r="AM152" s="38">
        <v>45901.38</v>
      </c>
      <c r="AN152" s="38">
        <v>35059.379999999997</v>
      </c>
      <c r="AO152" s="38">
        <v>124353.32497900003</v>
      </c>
      <c r="AP152" s="38">
        <v>89293.944979000022</v>
      </c>
      <c r="AQ152" s="38">
        <v>35059.380000000005</v>
      </c>
      <c r="AR152" s="38">
        <v>9105</v>
      </c>
      <c r="AS152" s="38">
        <v>0</v>
      </c>
    </row>
    <row r="153" spans="2:45" s="1" customFormat="1" ht="14.25" x14ac:dyDescent="0.2">
      <c r="B153" s="33" t="s">
        <v>1808</v>
      </c>
      <c r="C153" s="34" t="s">
        <v>1379</v>
      </c>
      <c r="D153" s="33" t="s">
        <v>1380</v>
      </c>
      <c r="E153" s="33" t="s">
        <v>13</v>
      </c>
      <c r="F153" s="33" t="s">
        <v>11</v>
      </c>
      <c r="G153" s="33" t="s">
        <v>16</v>
      </c>
      <c r="H153" s="33" t="s">
        <v>29</v>
      </c>
      <c r="I153" s="33" t="s">
        <v>10</v>
      </c>
      <c r="J153" s="33" t="s">
        <v>18</v>
      </c>
      <c r="K153" s="33" t="s">
        <v>1381</v>
      </c>
      <c r="L153" s="37">
        <v>9031</v>
      </c>
      <c r="M153" s="162">
        <v>310289.90475999995</v>
      </c>
      <c r="N153" s="38">
        <v>-119437</v>
      </c>
      <c r="O153" s="38">
        <v>71714.465480617451</v>
      </c>
      <c r="P153" s="31">
        <v>184031.88775999995</v>
      </c>
      <c r="Q153" s="39">
        <v>17818.681053</v>
      </c>
      <c r="R153" s="40">
        <v>0</v>
      </c>
      <c r="S153" s="40">
        <v>12419.789260576195</v>
      </c>
      <c r="T153" s="40">
        <v>5642.2107394238046</v>
      </c>
      <c r="U153" s="41">
        <v>18062.097399393377</v>
      </c>
      <c r="V153" s="42">
        <v>35880.778452393381</v>
      </c>
      <c r="W153" s="38">
        <v>219912.66621239332</v>
      </c>
      <c r="X153" s="38">
        <v>23287.104863576154</v>
      </c>
      <c r="Y153" s="37">
        <v>196625.56134881717</v>
      </c>
      <c r="Z153" s="155">
        <v>15756.945992288742</v>
      </c>
      <c r="AA153" s="38">
        <v>626.09562474939094</v>
      </c>
      <c r="AB153" s="38">
        <v>69390.694917751229</v>
      </c>
      <c r="AC153" s="38">
        <v>37855.360000000001</v>
      </c>
      <c r="AD153" s="38">
        <v>6743.6450000000004</v>
      </c>
      <c r="AE153" s="38">
        <v>16187.54</v>
      </c>
      <c r="AF153" s="38">
        <v>146560.28153478936</v>
      </c>
      <c r="AG153" s="146">
        <v>60005</v>
      </c>
      <c r="AH153" s="38">
        <v>119424.98299999999</v>
      </c>
      <c r="AI153" s="38">
        <v>0</v>
      </c>
      <c r="AJ153" s="38">
        <v>20147.2</v>
      </c>
      <c r="AK153" s="38">
        <v>20147.2</v>
      </c>
      <c r="AL153" s="38">
        <v>60005</v>
      </c>
      <c r="AM153" s="38">
        <v>99277.782999999996</v>
      </c>
      <c r="AN153" s="38">
        <v>39272.782999999996</v>
      </c>
      <c r="AO153" s="38">
        <v>184031.88775999995</v>
      </c>
      <c r="AP153" s="38">
        <v>124611.90475999995</v>
      </c>
      <c r="AQ153" s="38">
        <v>59419.983000000007</v>
      </c>
      <c r="AR153" s="38">
        <v>-119437</v>
      </c>
      <c r="AS153" s="38">
        <v>0</v>
      </c>
    </row>
    <row r="154" spans="2:45" s="1" customFormat="1" ht="14.25" x14ac:dyDescent="0.2">
      <c r="B154" s="33" t="s">
        <v>1808</v>
      </c>
      <c r="C154" s="34" t="s">
        <v>473</v>
      </c>
      <c r="D154" s="33" t="s">
        <v>474</v>
      </c>
      <c r="E154" s="33" t="s">
        <v>13</v>
      </c>
      <c r="F154" s="33" t="s">
        <v>11</v>
      </c>
      <c r="G154" s="33" t="s">
        <v>16</v>
      </c>
      <c r="H154" s="33" t="s">
        <v>29</v>
      </c>
      <c r="I154" s="33" t="s">
        <v>10</v>
      </c>
      <c r="J154" s="33" t="s">
        <v>12</v>
      </c>
      <c r="K154" s="33" t="s">
        <v>475</v>
      </c>
      <c r="L154" s="37">
        <v>2680</v>
      </c>
      <c r="M154" s="162">
        <v>48584.266629999998</v>
      </c>
      <c r="N154" s="38">
        <v>-8314</v>
      </c>
      <c r="O154" s="38">
        <v>0</v>
      </c>
      <c r="P154" s="31">
        <v>70736.966629999995</v>
      </c>
      <c r="Q154" s="39">
        <v>4170.731401</v>
      </c>
      <c r="R154" s="40">
        <v>0</v>
      </c>
      <c r="S154" s="40">
        <v>3798.0604091443156</v>
      </c>
      <c r="T154" s="40">
        <v>1561.9395908556844</v>
      </c>
      <c r="U154" s="41">
        <v>5360.0289038173223</v>
      </c>
      <c r="V154" s="42">
        <v>9530.7603048173223</v>
      </c>
      <c r="W154" s="38">
        <v>80267.726934817314</v>
      </c>
      <c r="X154" s="38">
        <v>7121.3632671443047</v>
      </c>
      <c r="Y154" s="37">
        <v>73146.363667673009</v>
      </c>
      <c r="Z154" s="155">
        <v>0</v>
      </c>
      <c r="AA154" s="38">
        <v>2230.2794383501296</v>
      </c>
      <c r="AB154" s="38">
        <v>15806.40409644381</v>
      </c>
      <c r="AC154" s="38">
        <v>19032.620000000003</v>
      </c>
      <c r="AD154" s="38">
        <v>764.33398927499979</v>
      </c>
      <c r="AE154" s="38">
        <v>0</v>
      </c>
      <c r="AF154" s="38">
        <v>37833.637524068945</v>
      </c>
      <c r="AG154" s="146">
        <v>19514</v>
      </c>
      <c r="AH154" s="38">
        <v>30466.699999999997</v>
      </c>
      <c r="AI154" s="38">
        <v>0</v>
      </c>
      <c r="AJ154" s="38">
        <v>477.5</v>
      </c>
      <c r="AK154" s="38">
        <v>477.5</v>
      </c>
      <c r="AL154" s="38">
        <v>19514</v>
      </c>
      <c r="AM154" s="38">
        <v>29989.199999999997</v>
      </c>
      <c r="AN154" s="38">
        <v>10475.199999999997</v>
      </c>
      <c r="AO154" s="38">
        <v>70736.966629999995</v>
      </c>
      <c r="AP154" s="38">
        <v>59784.266629999998</v>
      </c>
      <c r="AQ154" s="38">
        <v>10952.699999999997</v>
      </c>
      <c r="AR154" s="38">
        <v>-8314</v>
      </c>
      <c r="AS154" s="38">
        <v>0</v>
      </c>
    </row>
    <row r="155" spans="2:45" s="1" customFormat="1" ht="14.25" x14ac:dyDescent="0.2">
      <c r="B155" s="33" t="s">
        <v>1808</v>
      </c>
      <c r="C155" s="34" t="s">
        <v>1058</v>
      </c>
      <c r="D155" s="33" t="s">
        <v>1059</v>
      </c>
      <c r="E155" s="33" t="s">
        <v>13</v>
      </c>
      <c r="F155" s="33" t="s">
        <v>11</v>
      </c>
      <c r="G155" s="33" t="s">
        <v>16</v>
      </c>
      <c r="H155" s="33" t="s">
        <v>29</v>
      </c>
      <c r="I155" s="33" t="s">
        <v>10</v>
      </c>
      <c r="J155" s="33" t="s">
        <v>18</v>
      </c>
      <c r="K155" s="33" t="s">
        <v>1060</v>
      </c>
      <c r="L155" s="37">
        <v>8308</v>
      </c>
      <c r="M155" s="162">
        <v>192615.677081</v>
      </c>
      <c r="N155" s="38">
        <v>-142846</v>
      </c>
      <c r="O155" s="38">
        <v>64945.894878517764</v>
      </c>
      <c r="P155" s="31">
        <v>132408.52108099998</v>
      </c>
      <c r="Q155" s="39">
        <v>21761.557756999999</v>
      </c>
      <c r="R155" s="40">
        <v>0</v>
      </c>
      <c r="S155" s="40">
        <v>13223.777042290791</v>
      </c>
      <c r="T155" s="40">
        <v>3392.2229577092094</v>
      </c>
      <c r="U155" s="41">
        <v>16616.089601833701</v>
      </c>
      <c r="V155" s="42">
        <v>38377.647358833696</v>
      </c>
      <c r="W155" s="38">
        <v>170786.16843983368</v>
      </c>
      <c r="X155" s="38">
        <v>24794.58195429077</v>
      </c>
      <c r="Y155" s="37">
        <v>145991.58648554291</v>
      </c>
      <c r="Z155" s="155">
        <v>0</v>
      </c>
      <c r="AA155" s="38">
        <v>14305.553932197894</v>
      </c>
      <c r="AB155" s="38">
        <v>65715.522357654001</v>
      </c>
      <c r="AC155" s="38">
        <v>34824.75</v>
      </c>
      <c r="AD155" s="38">
        <v>1513</v>
      </c>
      <c r="AE155" s="38">
        <v>142.55000000000001</v>
      </c>
      <c r="AF155" s="38">
        <v>116501.37628985189</v>
      </c>
      <c r="AG155" s="146">
        <v>108429</v>
      </c>
      <c r="AH155" s="38">
        <v>123640.844</v>
      </c>
      <c r="AI155" s="38">
        <v>32311</v>
      </c>
      <c r="AJ155" s="38">
        <v>32311</v>
      </c>
      <c r="AK155" s="38">
        <v>0</v>
      </c>
      <c r="AL155" s="38">
        <v>76118</v>
      </c>
      <c r="AM155" s="38">
        <v>91329.843999999997</v>
      </c>
      <c r="AN155" s="38">
        <v>15211.843999999997</v>
      </c>
      <c r="AO155" s="38">
        <v>132408.52108099998</v>
      </c>
      <c r="AP155" s="38">
        <v>117196.67708099999</v>
      </c>
      <c r="AQ155" s="38">
        <v>15211.843999999983</v>
      </c>
      <c r="AR155" s="38">
        <v>-142846</v>
      </c>
      <c r="AS155" s="38">
        <v>0</v>
      </c>
    </row>
    <row r="156" spans="2:45" s="1" customFormat="1" ht="14.25" x14ac:dyDescent="0.2">
      <c r="B156" s="33" t="s">
        <v>1808</v>
      </c>
      <c r="C156" s="34" t="s">
        <v>27</v>
      </c>
      <c r="D156" s="33" t="s">
        <v>28</v>
      </c>
      <c r="E156" s="33" t="s">
        <v>13</v>
      </c>
      <c r="F156" s="33" t="s">
        <v>11</v>
      </c>
      <c r="G156" s="33" t="s">
        <v>16</v>
      </c>
      <c r="H156" s="33" t="s">
        <v>29</v>
      </c>
      <c r="I156" s="33" t="s">
        <v>10</v>
      </c>
      <c r="J156" s="33" t="s">
        <v>18</v>
      </c>
      <c r="K156" s="33" t="s">
        <v>30</v>
      </c>
      <c r="L156" s="37">
        <v>6128</v>
      </c>
      <c r="M156" s="162">
        <v>182576.51812100003</v>
      </c>
      <c r="N156" s="38">
        <v>-125071.70000000001</v>
      </c>
      <c r="O156" s="38">
        <v>64822.705471319037</v>
      </c>
      <c r="P156" s="31">
        <v>128589.41812100002</v>
      </c>
      <c r="Q156" s="39">
        <v>14447.194511</v>
      </c>
      <c r="R156" s="40">
        <v>0</v>
      </c>
      <c r="S156" s="40">
        <v>10476.551336004022</v>
      </c>
      <c r="T156" s="40">
        <v>1779.4486639959778</v>
      </c>
      <c r="U156" s="41">
        <v>12256.066090519609</v>
      </c>
      <c r="V156" s="42">
        <v>26703.260601519607</v>
      </c>
      <c r="W156" s="38">
        <v>155292.67872251963</v>
      </c>
      <c r="X156" s="38">
        <v>19643.533755004028</v>
      </c>
      <c r="Y156" s="37">
        <v>135649.1449675156</v>
      </c>
      <c r="Z156" s="155">
        <v>717.92585177365561</v>
      </c>
      <c r="AA156" s="38">
        <v>8125.987051214096</v>
      </c>
      <c r="AB156" s="38">
        <v>43302.110120338766</v>
      </c>
      <c r="AC156" s="38">
        <v>25686.82</v>
      </c>
      <c r="AD156" s="38">
        <v>11279.007923796542</v>
      </c>
      <c r="AE156" s="38">
        <v>3310.57</v>
      </c>
      <c r="AF156" s="38">
        <v>92422.420947123057</v>
      </c>
      <c r="AG156" s="146">
        <v>94007</v>
      </c>
      <c r="AH156" s="38">
        <v>95818.6</v>
      </c>
      <c r="AI156" s="38">
        <v>0</v>
      </c>
      <c r="AJ156" s="38">
        <v>1811.6000000000001</v>
      </c>
      <c r="AK156" s="38">
        <v>1811.6000000000001</v>
      </c>
      <c r="AL156" s="38">
        <v>94007</v>
      </c>
      <c r="AM156" s="38">
        <v>94007</v>
      </c>
      <c r="AN156" s="38">
        <v>0</v>
      </c>
      <c r="AO156" s="38">
        <v>128589.41812100002</v>
      </c>
      <c r="AP156" s="38">
        <v>126777.81812100002</v>
      </c>
      <c r="AQ156" s="38">
        <v>1811.6000000000058</v>
      </c>
      <c r="AR156" s="38">
        <v>-125071.70000000001</v>
      </c>
      <c r="AS156" s="38">
        <v>0</v>
      </c>
    </row>
    <row r="157" spans="2:45" s="1" customFormat="1" ht="14.25" x14ac:dyDescent="0.2">
      <c r="B157" s="33" t="s">
        <v>1808</v>
      </c>
      <c r="C157" s="34" t="s">
        <v>1612</v>
      </c>
      <c r="D157" s="33" t="s">
        <v>1613</v>
      </c>
      <c r="E157" s="33" t="s">
        <v>13</v>
      </c>
      <c r="F157" s="33" t="s">
        <v>11</v>
      </c>
      <c r="G157" s="33" t="s">
        <v>16</v>
      </c>
      <c r="H157" s="33" t="s">
        <v>29</v>
      </c>
      <c r="I157" s="33" t="s">
        <v>10</v>
      </c>
      <c r="J157" s="33" t="s">
        <v>21</v>
      </c>
      <c r="K157" s="33" t="s">
        <v>1614</v>
      </c>
      <c r="L157" s="37">
        <v>12900</v>
      </c>
      <c r="M157" s="162">
        <v>323159.83592700004</v>
      </c>
      <c r="N157" s="38">
        <v>-29836</v>
      </c>
      <c r="O157" s="38">
        <v>19786</v>
      </c>
      <c r="P157" s="31">
        <v>48317.835927000036</v>
      </c>
      <c r="Q157" s="39">
        <v>21635.640028000002</v>
      </c>
      <c r="R157" s="40">
        <v>0</v>
      </c>
      <c r="S157" s="40">
        <v>21345.016082293914</v>
      </c>
      <c r="T157" s="40">
        <v>4454.9839177060858</v>
      </c>
      <c r="U157" s="41">
        <v>25800.139126583384</v>
      </c>
      <c r="V157" s="42">
        <v>47435.77915458339</v>
      </c>
      <c r="W157" s="38">
        <v>95753.615081583426</v>
      </c>
      <c r="X157" s="38">
        <v>40021.905154293927</v>
      </c>
      <c r="Y157" s="37">
        <v>55731.709927289499</v>
      </c>
      <c r="Z157" s="155">
        <v>0</v>
      </c>
      <c r="AA157" s="38">
        <v>26823.629152442794</v>
      </c>
      <c r="AB157" s="38">
        <v>105478.92228957659</v>
      </c>
      <c r="AC157" s="38">
        <v>54073.1</v>
      </c>
      <c r="AD157" s="38">
        <v>13974.59718183209</v>
      </c>
      <c r="AE157" s="38">
        <v>1035.1300000000001</v>
      </c>
      <c r="AF157" s="38">
        <v>201385.37862385149</v>
      </c>
      <c r="AG157" s="146">
        <v>126125</v>
      </c>
      <c r="AH157" s="38">
        <v>155433</v>
      </c>
      <c r="AI157" s="38">
        <v>10050</v>
      </c>
      <c r="AJ157" s="38">
        <v>10050</v>
      </c>
      <c r="AK157" s="38">
        <v>0</v>
      </c>
      <c r="AL157" s="38">
        <v>116075</v>
      </c>
      <c r="AM157" s="38">
        <v>145383</v>
      </c>
      <c r="AN157" s="38">
        <v>29308</v>
      </c>
      <c r="AO157" s="38">
        <v>48317.835927000036</v>
      </c>
      <c r="AP157" s="38">
        <v>19009.835927000036</v>
      </c>
      <c r="AQ157" s="38">
        <v>29308</v>
      </c>
      <c r="AR157" s="38">
        <v>-47943</v>
      </c>
      <c r="AS157" s="38">
        <v>18107</v>
      </c>
    </row>
    <row r="158" spans="2:45" s="1" customFormat="1" ht="14.25" x14ac:dyDescent="0.2">
      <c r="B158" s="33" t="s">
        <v>1808</v>
      </c>
      <c r="C158" s="34" t="s">
        <v>905</v>
      </c>
      <c r="D158" s="33" t="s">
        <v>906</v>
      </c>
      <c r="E158" s="33" t="s">
        <v>13</v>
      </c>
      <c r="F158" s="33" t="s">
        <v>11</v>
      </c>
      <c r="G158" s="33" t="s">
        <v>16</v>
      </c>
      <c r="H158" s="33" t="s">
        <v>29</v>
      </c>
      <c r="I158" s="33" t="s">
        <v>10</v>
      </c>
      <c r="J158" s="33" t="s">
        <v>12</v>
      </c>
      <c r="K158" s="33" t="s">
        <v>907</v>
      </c>
      <c r="L158" s="37">
        <v>4362</v>
      </c>
      <c r="M158" s="162">
        <v>90642.681568</v>
      </c>
      <c r="N158" s="38">
        <v>-42781</v>
      </c>
      <c r="O158" s="38">
        <v>20605.676364489165</v>
      </c>
      <c r="P158" s="31">
        <v>-10714.738431999998</v>
      </c>
      <c r="Q158" s="39">
        <v>8434.3455439999998</v>
      </c>
      <c r="R158" s="40">
        <v>10714.738431999998</v>
      </c>
      <c r="S158" s="40">
        <v>6790.2531805740364</v>
      </c>
      <c r="T158" s="40">
        <v>14652.017639781036</v>
      </c>
      <c r="U158" s="41">
        <v>32157.182659131391</v>
      </c>
      <c r="V158" s="42">
        <v>40591.528203131391</v>
      </c>
      <c r="W158" s="38">
        <v>40591.528203131391</v>
      </c>
      <c r="X158" s="38">
        <v>30844.527067063194</v>
      </c>
      <c r="Y158" s="37">
        <v>9747.0011360681965</v>
      </c>
      <c r="Z158" s="155">
        <v>0</v>
      </c>
      <c r="AA158" s="38">
        <v>4634.3613739785696</v>
      </c>
      <c r="AB158" s="38">
        <v>29615.274284364194</v>
      </c>
      <c r="AC158" s="38">
        <v>23514.260000000002</v>
      </c>
      <c r="AD158" s="38">
        <v>4113.7597367999997</v>
      </c>
      <c r="AE158" s="38">
        <v>0</v>
      </c>
      <c r="AF158" s="38">
        <v>61877.655395142763</v>
      </c>
      <c r="AG158" s="146">
        <v>17598</v>
      </c>
      <c r="AH158" s="38">
        <v>53782.58</v>
      </c>
      <c r="AI158" s="38">
        <v>0</v>
      </c>
      <c r="AJ158" s="38">
        <v>4971.8</v>
      </c>
      <c r="AK158" s="38">
        <v>4971.8</v>
      </c>
      <c r="AL158" s="38">
        <v>17598</v>
      </c>
      <c r="AM158" s="38">
        <v>48810.78</v>
      </c>
      <c r="AN158" s="38">
        <v>31212.78</v>
      </c>
      <c r="AO158" s="38">
        <v>-10714.738431999998</v>
      </c>
      <c r="AP158" s="38">
        <v>-46899.318432</v>
      </c>
      <c r="AQ158" s="38">
        <v>36184.58</v>
      </c>
      <c r="AR158" s="38">
        <v>-42781</v>
      </c>
      <c r="AS158" s="38">
        <v>0</v>
      </c>
    </row>
    <row r="159" spans="2:45" s="1" customFormat="1" ht="14.25" x14ac:dyDescent="0.2">
      <c r="B159" s="33" t="s">
        <v>1808</v>
      </c>
      <c r="C159" s="34" t="s">
        <v>854</v>
      </c>
      <c r="D159" s="33" t="s">
        <v>855</v>
      </c>
      <c r="E159" s="33" t="s">
        <v>13</v>
      </c>
      <c r="F159" s="33" t="s">
        <v>11</v>
      </c>
      <c r="G159" s="33" t="s">
        <v>16</v>
      </c>
      <c r="H159" s="33" t="s">
        <v>29</v>
      </c>
      <c r="I159" s="33" t="s">
        <v>10</v>
      </c>
      <c r="J159" s="33" t="s">
        <v>12</v>
      </c>
      <c r="K159" s="33" t="s">
        <v>856</v>
      </c>
      <c r="L159" s="37">
        <v>2082</v>
      </c>
      <c r="M159" s="162">
        <v>70493.108498999994</v>
      </c>
      <c r="N159" s="38">
        <v>-95964.599999999991</v>
      </c>
      <c r="O159" s="38">
        <v>55570.499540395991</v>
      </c>
      <c r="P159" s="31">
        <v>18474.308499000006</v>
      </c>
      <c r="Q159" s="39">
        <v>6086.6921910000001</v>
      </c>
      <c r="R159" s="40">
        <v>0</v>
      </c>
      <c r="S159" s="40">
        <v>3181.1096994297932</v>
      </c>
      <c r="T159" s="40">
        <v>27923.848981938434</v>
      </c>
      <c r="U159" s="41">
        <v>31105.126414958446</v>
      </c>
      <c r="V159" s="42">
        <v>37191.818605958448</v>
      </c>
      <c r="W159" s="38">
        <v>55666.127104958454</v>
      </c>
      <c r="X159" s="38">
        <v>39757.550523825776</v>
      </c>
      <c r="Y159" s="37">
        <v>15908.576581132682</v>
      </c>
      <c r="Z159" s="155">
        <v>0</v>
      </c>
      <c r="AA159" s="38">
        <v>12475.155479297942</v>
      </c>
      <c r="AB159" s="38">
        <v>13066.200583959531</v>
      </c>
      <c r="AC159" s="38">
        <v>13932.24</v>
      </c>
      <c r="AD159" s="38">
        <v>548.04500000000007</v>
      </c>
      <c r="AE159" s="38">
        <v>4851.17</v>
      </c>
      <c r="AF159" s="38">
        <v>44872.811063257468</v>
      </c>
      <c r="AG159" s="146">
        <v>83240</v>
      </c>
      <c r="AH159" s="38">
        <v>84206.8</v>
      </c>
      <c r="AI159" s="38">
        <v>0</v>
      </c>
      <c r="AJ159" s="38">
        <v>966.80000000000007</v>
      </c>
      <c r="AK159" s="38">
        <v>966.80000000000007</v>
      </c>
      <c r="AL159" s="38">
        <v>83240</v>
      </c>
      <c r="AM159" s="38">
        <v>83240</v>
      </c>
      <c r="AN159" s="38">
        <v>0</v>
      </c>
      <c r="AO159" s="38">
        <v>18474.308499000006</v>
      </c>
      <c r="AP159" s="38">
        <v>17507.508499000007</v>
      </c>
      <c r="AQ159" s="38">
        <v>966.79999999999927</v>
      </c>
      <c r="AR159" s="38">
        <v>-106040.4</v>
      </c>
      <c r="AS159" s="38">
        <v>10075.800000000003</v>
      </c>
    </row>
    <row r="160" spans="2:45" s="1" customFormat="1" ht="14.25" x14ac:dyDescent="0.2">
      <c r="B160" s="33" t="s">
        <v>1808</v>
      </c>
      <c r="C160" s="34" t="s">
        <v>774</v>
      </c>
      <c r="D160" s="33" t="s">
        <v>775</v>
      </c>
      <c r="E160" s="33" t="s">
        <v>13</v>
      </c>
      <c r="F160" s="33" t="s">
        <v>11</v>
      </c>
      <c r="G160" s="33" t="s">
        <v>16</v>
      </c>
      <c r="H160" s="33" t="s">
        <v>29</v>
      </c>
      <c r="I160" s="33" t="s">
        <v>10</v>
      </c>
      <c r="J160" s="33" t="s">
        <v>12</v>
      </c>
      <c r="K160" s="33" t="s">
        <v>776</v>
      </c>
      <c r="L160" s="37">
        <v>4748</v>
      </c>
      <c r="M160" s="162">
        <v>100360.42808300001</v>
      </c>
      <c r="N160" s="38">
        <v>-46966</v>
      </c>
      <c r="O160" s="38">
        <v>34305.92485719789</v>
      </c>
      <c r="P160" s="31">
        <v>98417.590891300002</v>
      </c>
      <c r="Q160" s="39">
        <v>11865.554727000001</v>
      </c>
      <c r="R160" s="40">
        <v>0</v>
      </c>
      <c r="S160" s="40">
        <v>9600.3087280036852</v>
      </c>
      <c r="T160" s="40">
        <v>-5.6370883184517879</v>
      </c>
      <c r="U160" s="41">
        <v>9594.7233789830607</v>
      </c>
      <c r="V160" s="42">
        <v>21460.27810598306</v>
      </c>
      <c r="W160" s="38">
        <v>119877.86899728306</v>
      </c>
      <c r="X160" s="38">
        <v>18000.57886500367</v>
      </c>
      <c r="Y160" s="37">
        <v>101877.29013227939</v>
      </c>
      <c r="Z160" s="155">
        <v>0</v>
      </c>
      <c r="AA160" s="38">
        <v>1720.9652682933317</v>
      </c>
      <c r="AB160" s="38">
        <v>33242.117745315183</v>
      </c>
      <c r="AC160" s="38">
        <v>19902.25</v>
      </c>
      <c r="AD160" s="38">
        <v>300.6759219999999</v>
      </c>
      <c r="AE160" s="38">
        <v>3713.32</v>
      </c>
      <c r="AF160" s="38">
        <v>58879.328935608515</v>
      </c>
      <c r="AG160" s="146">
        <v>19132</v>
      </c>
      <c r="AH160" s="38">
        <v>63166.162808299996</v>
      </c>
      <c r="AI160" s="38">
        <v>0</v>
      </c>
      <c r="AJ160" s="38">
        <v>10036.042808300001</v>
      </c>
      <c r="AK160" s="38">
        <v>10036.042808300001</v>
      </c>
      <c r="AL160" s="38">
        <v>19132</v>
      </c>
      <c r="AM160" s="38">
        <v>53130.119999999995</v>
      </c>
      <c r="AN160" s="38">
        <v>33998.119999999995</v>
      </c>
      <c r="AO160" s="38">
        <v>98417.590891300002</v>
      </c>
      <c r="AP160" s="38">
        <v>54383.428083000006</v>
      </c>
      <c r="AQ160" s="38">
        <v>44034.162808299996</v>
      </c>
      <c r="AR160" s="38">
        <v>-46966</v>
      </c>
      <c r="AS160" s="38">
        <v>0</v>
      </c>
    </row>
    <row r="161" spans="2:45" s="1" customFormat="1" ht="14.25" x14ac:dyDescent="0.2">
      <c r="B161" s="33" t="s">
        <v>1808</v>
      </c>
      <c r="C161" s="34" t="s">
        <v>1439</v>
      </c>
      <c r="D161" s="33" t="s">
        <v>1440</v>
      </c>
      <c r="E161" s="33" t="s">
        <v>13</v>
      </c>
      <c r="F161" s="33" t="s">
        <v>11</v>
      </c>
      <c r="G161" s="33" t="s">
        <v>16</v>
      </c>
      <c r="H161" s="33" t="s">
        <v>29</v>
      </c>
      <c r="I161" s="33" t="s">
        <v>10</v>
      </c>
      <c r="J161" s="33" t="s">
        <v>12</v>
      </c>
      <c r="K161" s="33" t="s">
        <v>1441</v>
      </c>
      <c r="L161" s="37">
        <v>1757</v>
      </c>
      <c r="M161" s="162">
        <v>73219.917782999997</v>
      </c>
      <c r="N161" s="38">
        <v>-29125</v>
      </c>
      <c r="O161" s="38">
        <v>19089.076463200712</v>
      </c>
      <c r="P161" s="31">
        <v>36827.647782999993</v>
      </c>
      <c r="Q161" s="39">
        <v>2996.5713350000001</v>
      </c>
      <c r="R161" s="40">
        <v>0</v>
      </c>
      <c r="S161" s="40">
        <v>1407.5773348576834</v>
      </c>
      <c r="T161" s="40">
        <v>2106.4226651423169</v>
      </c>
      <c r="U161" s="41">
        <v>3514.0189492563568</v>
      </c>
      <c r="V161" s="42">
        <v>6510.5902842563573</v>
      </c>
      <c r="W161" s="38">
        <v>43338.238067256352</v>
      </c>
      <c r="X161" s="38">
        <v>2639.2075028576874</v>
      </c>
      <c r="Y161" s="37">
        <v>40699.030564398665</v>
      </c>
      <c r="Z161" s="155">
        <v>0</v>
      </c>
      <c r="AA161" s="38">
        <v>1687.3985851973075</v>
      </c>
      <c r="AB161" s="38">
        <v>6845.3405946260136</v>
      </c>
      <c r="AC161" s="38">
        <v>7364.84</v>
      </c>
      <c r="AD161" s="38">
        <v>889</v>
      </c>
      <c r="AE161" s="38">
        <v>283.5</v>
      </c>
      <c r="AF161" s="38">
        <v>17070.079179823322</v>
      </c>
      <c r="AG161" s="146">
        <v>11943</v>
      </c>
      <c r="AH161" s="38">
        <v>21836.73</v>
      </c>
      <c r="AI161" s="38">
        <v>0</v>
      </c>
      <c r="AJ161" s="38">
        <v>2175.9</v>
      </c>
      <c r="AK161" s="38">
        <v>2175.9</v>
      </c>
      <c r="AL161" s="38">
        <v>11943</v>
      </c>
      <c r="AM161" s="38">
        <v>19660.829999999998</v>
      </c>
      <c r="AN161" s="38">
        <v>7717.8299999999981</v>
      </c>
      <c r="AO161" s="38">
        <v>36827.647782999993</v>
      </c>
      <c r="AP161" s="38">
        <v>26933.917782999994</v>
      </c>
      <c r="AQ161" s="38">
        <v>9893.7299999999959</v>
      </c>
      <c r="AR161" s="38">
        <v>-29125</v>
      </c>
      <c r="AS161" s="38">
        <v>0</v>
      </c>
    </row>
    <row r="162" spans="2:45" s="1" customFormat="1" ht="14.25" x14ac:dyDescent="0.2">
      <c r="B162" s="33" t="s">
        <v>1808</v>
      </c>
      <c r="C162" s="34" t="s">
        <v>1532</v>
      </c>
      <c r="D162" s="33" t="s">
        <v>1533</v>
      </c>
      <c r="E162" s="33" t="s">
        <v>13</v>
      </c>
      <c r="F162" s="33" t="s">
        <v>11</v>
      </c>
      <c r="G162" s="33" t="s">
        <v>16</v>
      </c>
      <c r="H162" s="33" t="s">
        <v>29</v>
      </c>
      <c r="I162" s="33" t="s">
        <v>10</v>
      </c>
      <c r="J162" s="33" t="s">
        <v>22</v>
      </c>
      <c r="K162" s="33" t="s">
        <v>1534</v>
      </c>
      <c r="L162" s="37">
        <v>926</v>
      </c>
      <c r="M162" s="162">
        <v>36700.403426999997</v>
      </c>
      <c r="N162" s="38">
        <v>-58288</v>
      </c>
      <c r="O162" s="38">
        <v>40086.780410574451</v>
      </c>
      <c r="P162" s="31">
        <v>-20952.490573000003</v>
      </c>
      <c r="Q162" s="39">
        <v>2104.7743129999999</v>
      </c>
      <c r="R162" s="40">
        <v>20952.490573000003</v>
      </c>
      <c r="S162" s="40">
        <v>767.89217485743779</v>
      </c>
      <c r="T162" s="40">
        <v>31374.990888498302</v>
      </c>
      <c r="U162" s="41">
        <v>53095.659953329668</v>
      </c>
      <c r="V162" s="42">
        <v>55200.43426632967</v>
      </c>
      <c r="W162" s="38">
        <v>55200.43426632967</v>
      </c>
      <c r="X162" s="38">
        <v>40093.709578431881</v>
      </c>
      <c r="Y162" s="37">
        <v>15106.724687897789</v>
      </c>
      <c r="Z162" s="155">
        <v>0</v>
      </c>
      <c r="AA162" s="38">
        <v>1305.0065341075565</v>
      </c>
      <c r="AB162" s="38">
        <v>4988.7261718098016</v>
      </c>
      <c r="AC162" s="38">
        <v>7392.34</v>
      </c>
      <c r="AD162" s="38">
        <v>115</v>
      </c>
      <c r="AE162" s="38">
        <v>0</v>
      </c>
      <c r="AF162" s="38">
        <v>13801.072705917359</v>
      </c>
      <c r="AG162" s="146">
        <v>0</v>
      </c>
      <c r="AH162" s="38">
        <v>9758.1059999999979</v>
      </c>
      <c r="AI162" s="38">
        <v>0</v>
      </c>
      <c r="AJ162" s="38">
        <v>700.90000000000009</v>
      </c>
      <c r="AK162" s="38">
        <v>700.90000000000009</v>
      </c>
      <c r="AL162" s="38">
        <v>0</v>
      </c>
      <c r="AM162" s="38">
        <v>9057.2059999999983</v>
      </c>
      <c r="AN162" s="38">
        <v>9057.2059999999983</v>
      </c>
      <c r="AO162" s="38">
        <v>-20952.490573000003</v>
      </c>
      <c r="AP162" s="38">
        <v>-30710.596573000003</v>
      </c>
      <c r="AQ162" s="38">
        <v>9758.1059999999979</v>
      </c>
      <c r="AR162" s="38">
        <v>-58288</v>
      </c>
      <c r="AS162" s="38">
        <v>0</v>
      </c>
    </row>
    <row r="163" spans="2:45" s="1" customFormat="1" ht="14.25" x14ac:dyDescent="0.2">
      <c r="B163" s="33" t="s">
        <v>1808</v>
      </c>
      <c r="C163" s="34" t="s">
        <v>1067</v>
      </c>
      <c r="D163" s="33" t="s">
        <v>1068</v>
      </c>
      <c r="E163" s="33" t="s">
        <v>13</v>
      </c>
      <c r="F163" s="33" t="s">
        <v>11</v>
      </c>
      <c r="G163" s="33" t="s">
        <v>16</v>
      </c>
      <c r="H163" s="33" t="s">
        <v>29</v>
      </c>
      <c r="I163" s="33" t="s">
        <v>10</v>
      </c>
      <c r="J163" s="33" t="s">
        <v>21</v>
      </c>
      <c r="K163" s="33" t="s">
        <v>1069</v>
      </c>
      <c r="L163" s="37">
        <v>13034</v>
      </c>
      <c r="M163" s="162">
        <v>253700.026163</v>
      </c>
      <c r="N163" s="38">
        <v>-20662</v>
      </c>
      <c r="O163" s="38">
        <v>0</v>
      </c>
      <c r="P163" s="31">
        <v>403852.10616299999</v>
      </c>
      <c r="Q163" s="39">
        <v>32579.951611</v>
      </c>
      <c r="R163" s="40">
        <v>0</v>
      </c>
      <c r="S163" s="40">
        <v>27952.609702867878</v>
      </c>
      <c r="T163" s="40">
        <v>-101.84872871331027</v>
      </c>
      <c r="U163" s="41">
        <v>27850.911159473133</v>
      </c>
      <c r="V163" s="42">
        <v>60430.862770473133</v>
      </c>
      <c r="W163" s="38">
        <v>464282.96893347311</v>
      </c>
      <c r="X163" s="38">
        <v>52411.143192867865</v>
      </c>
      <c r="Y163" s="37">
        <v>411871.82574060524</v>
      </c>
      <c r="Z163" s="155">
        <v>0</v>
      </c>
      <c r="AA163" s="38">
        <v>11861.245654479269</v>
      </c>
      <c r="AB163" s="38">
        <v>116682.58946685276</v>
      </c>
      <c r="AC163" s="38">
        <v>54634.79</v>
      </c>
      <c r="AD163" s="38">
        <v>5208.085</v>
      </c>
      <c r="AE163" s="38">
        <v>309</v>
      </c>
      <c r="AF163" s="38">
        <v>188695.71012133203</v>
      </c>
      <c r="AG163" s="146">
        <v>41000</v>
      </c>
      <c r="AH163" s="38">
        <v>170814.07999999999</v>
      </c>
      <c r="AI163" s="38">
        <v>0</v>
      </c>
      <c r="AJ163" s="38">
        <v>23920.9</v>
      </c>
      <c r="AK163" s="38">
        <v>23920.9</v>
      </c>
      <c r="AL163" s="38">
        <v>41000</v>
      </c>
      <c r="AM163" s="38">
        <v>146893.18</v>
      </c>
      <c r="AN163" s="38">
        <v>105893.18</v>
      </c>
      <c r="AO163" s="38">
        <v>403852.10616299999</v>
      </c>
      <c r="AP163" s="38">
        <v>274038.02616299997</v>
      </c>
      <c r="AQ163" s="38">
        <v>129814.07999999996</v>
      </c>
      <c r="AR163" s="38">
        <v>-20662</v>
      </c>
      <c r="AS163" s="38">
        <v>0</v>
      </c>
    </row>
    <row r="164" spans="2:45" s="1" customFormat="1" ht="14.25" x14ac:dyDescent="0.2">
      <c r="B164" s="33" t="s">
        <v>1808</v>
      </c>
      <c r="C164" s="34" t="s">
        <v>1433</v>
      </c>
      <c r="D164" s="33" t="s">
        <v>1434</v>
      </c>
      <c r="E164" s="33" t="s">
        <v>13</v>
      </c>
      <c r="F164" s="33" t="s">
        <v>11</v>
      </c>
      <c r="G164" s="33" t="s">
        <v>16</v>
      </c>
      <c r="H164" s="33" t="s">
        <v>29</v>
      </c>
      <c r="I164" s="33" t="s">
        <v>10</v>
      </c>
      <c r="J164" s="33" t="s">
        <v>20</v>
      </c>
      <c r="K164" s="33" t="s">
        <v>1435</v>
      </c>
      <c r="L164" s="37">
        <v>22930</v>
      </c>
      <c r="M164" s="162">
        <v>509249.94585900009</v>
      </c>
      <c r="N164" s="38">
        <v>-386151.04000000004</v>
      </c>
      <c r="O164" s="38">
        <v>217907.42624526462</v>
      </c>
      <c r="P164" s="31">
        <v>448807.90044490003</v>
      </c>
      <c r="Q164" s="39">
        <v>65793.426783999996</v>
      </c>
      <c r="R164" s="40">
        <v>0</v>
      </c>
      <c r="S164" s="40">
        <v>55717.485092592826</v>
      </c>
      <c r="T164" s="40">
        <v>-532.72161523056275</v>
      </c>
      <c r="U164" s="41">
        <v>55185.061061377659</v>
      </c>
      <c r="V164" s="42">
        <v>120978.48784537765</v>
      </c>
      <c r="W164" s="38">
        <v>569786.38829027768</v>
      </c>
      <c r="X164" s="38">
        <v>104470.28454859293</v>
      </c>
      <c r="Y164" s="37">
        <v>465316.10374168475</v>
      </c>
      <c r="Z164" s="155">
        <v>0</v>
      </c>
      <c r="AA164" s="38">
        <v>25982.233322530541</v>
      </c>
      <c r="AB164" s="38">
        <v>145602.87970587448</v>
      </c>
      <c r="AC164" s="38">
        <v>96115.98</v>
      </c>
      <c r="AD164" s="38">
        <v>11852.047330674241</v>
      </c>
      <c r="AE164" s="38">
        <v>2405.11</v>
      </c>
      <c r="AF164" s="38">
        <v>281958.25035907928</v>
      </c>
      <c r="AG164" s="146">
        <v>411909</v>
      </c>
      <c r="AH164" s="38">
        <v>462833.99458589999</v>
      </c>
      <c r="AI164" s="38">
        <v>0</v>
      </c>
      <c r="AJ164" s="38">
        <v>50924.994585900014</v>
      </c>
      <c r="AK164" s="38">
        <v>50924.994585900014</v>
      </c>
      <c r="AL164" s="38">
        <v>411909</v>
      </c>
      <c r="AM164" s="38">
        <v>411909</v>
      </c>
      <c r="AN164" s="38">
        <v>0</v>
      </c>
      <c r="AO164" s="38">
        <v>448807.90044490003</v>
      </c>
      <c r="AP164" s="38">
        <v>397882.90585900005</v>
      </c>
      <c r="AQ164" s="38">
        <v>50924.994585899985</v>
      </c>
      <c r="AR164" s="38">
        <v>-386151.04000000004</v>
      </c>
      <c r="AS164" s="38">
        <v>0</v>
      </c>
    </row>
    <row r="165" spans="2:45" s="1" customFormat="1" ht="14.25" x14ac:dyDescent="0.2">
      <c r="B165" s="33" t="s">
        <v>1808</v>
      </c>
      <c r="C165" s="34" t="s">
        <v>1064</v>
      </c>
      <c r="D165" s="33" t="s">
        <v>1065</v>
      </c>
      <c r="E165" s="33" t="s">
        <v>13</v>
      </c>
      <c r="F165" s="33" t="s">
        <v>11</v>
      </c>
      <c r="G165" s="33" t="s">
        <v>16</v>
      </c>
      <c r="H165" s="33" t="s">
        <v>29</v>
      </c>
      <c r="I165" s="33" t="s">
        <v>10</v>
      </c>
      <c r="J165" s="33" t="s">
        <v>18</v>
      </c>
      <c r="K165" s="33" t="s">
        <v>1066</v>
      </c>
      <c r="L165" s="37">
        <v>5504</v>
      </c>
      <c r="M165" s="162">
        <v>126728.618556</v>
      </c>
      <c r="N165" s="38">
        <v>-71876.72</v>
      </c>
      <c r="O165" s="38">
        <v>66428.762562391988</v>
      </c>
      <c r="P165" s="31">
        <v>38958.970556</v>
      </c>
      <c r="Q165" s="39">
        <v>8736.2991469999997</v>
      </c>
      <c r="R165" s="40">
        <v>0</v>
      </c>
      <c r="S165" s="40">
        <v>8839.6115497176816</v>
      </c>
      <c r="T165" s="40">
        <v>21737.729785133117</v>
      </c>
      <c r="U165" s="41">
        <v>30577.506223262768</v>
      </c>
      <c r="V165" s="42">
        <v>39313.805370262766</v>
      </c>
      <c r="W165" s="38">
        <v>78272.775926262766</v>
      </c>
      <c r="X165" s="38">
        <v>43042.424621109669</v>
      </c>
      <c r="Y165" s="37">
        <v>35230.351305153097</v>
      </c>
      <c r="Z165" s="155">
        <v>0</v>
      </c>
      <c r="AA165" s="38">
        <v>4529.9877863148722</v>
      </c>
      <c r="AB165" s="38">
        <v>37069.046695810663</v>
      </c>
      <c r="AC165" s="38">
        <v>23071.19</v>
      </c>
      <c r="AD165" s="38">
        <v>1029</v>
      </c>
      <c r="AE165" s="38">
        <v>1692.59</v>
      </c>
      <c r="AF165" s="38">
        <v>67391.814482125526</v>
      </c>
      <c r="AG165" s="146">
        <v>21628</v>
      </c>
      <c r="AH165" s="38">
        <v>61715.072</v>
      </c>
      <c r="AI165" s="38">
        <v>0</v>
      </c>
      <c r="AJ165" s="38">
        <v>1209.6000000000001</v>
      </c>
      <c r="AK165" s="38">
        <v>1209.6000000000001</v>
      </c>
      <c r="AL165" s="38">
        <v>21628</v>
      </c>
      <c r="AM165" s="38">
        <v>60505.472000000002</v>
      </c>
      <c r="AN165" s="38">
        <v>38877.472000000002</v>
      </c>
      <c r="AO165" s="38">
        <v>38958.970556</v>
      </c>
      <c r="AP165" s="38">
        <v>-1128.1014439999999</v>
      </c>
      <c r="AQ165" s="38">
        <v>40087.072</v>
      </c>
      <c r="AR165" s="38">
        <v>-71876.72</v>
      </c>
      <c r="AS165" s="38">
        <v>0</v>
      </c>
    </row>
    <row r="166" spans="2:45" s="1" customFormat="1" ht="14.25" x14ac:dyDescent="0.2">
      <c r="B166" s="33" t="s">
        <v>1808</v>
      </c>
      <c r="C166" s="34" t="s">
        <v>479</v>
      </c>
      <c r="D166" s="33" t="s">
        <v>480</v>
      </c>
      <c r="E166" s="33" t="s">
        <v>13</v>
      </c>
      <c r="F166" s="33" t="s">
        <v>11</v>
      </c>
      <c r="G166" s="33" t="s">
        <v>16</v>
      </c>
      <c r="H166" s="33" t="s">
        <v>29</v>
      </c>
      <c r="I166" s="33" t="s">
        <v>10</v>
      </c>
      <c r="J166" s="33" t="s">
        <v>12</v>
      </c>
      <c r="K166" s="33" t="s">
        <v>481</v>
      </c>
      <c r="L166" s="37">
        <v>2167</v>
      </c>
      <c r="M166" s="162">
        <v>67446.592581000004</v>
      </c>
      <c r="N166" s="38">
        <v>-49112</v>
      </c>
      <c r="O166" s="38">
        <v>23954.462950786776</v>
      </c>
      <c r="P166" s="31">
        <v>29463.322581</v>
      </c>
      <c r="Q166" s="39">
        <v>3688.8453359999999</v>
      </c>
      <c r="R166" s="40">
        <v>0</v>
      </c>
      <c r="S166" s="40">
        <v>1508.2268354291507</v>
      </c>
      <c r="T166" s="40">
        <v>2825.7731645708491</v>
      </c>
      <c r="U166" s="41">
        <v>4334.0233711090068</v>
      </c>
      <c r="V166" s="42">
        <v>8022.8687071090062</v>
      </c>
      <c r="W166" s="38">
        <v>37486.19128810901</v>
      </c>
      <c r="X166" s="38">
        <v>2827.9253164291586</v>
      </c>
      <c r="Y166" s="37">
        <v>34658.265971679852</v>
      </c>
      <c r="Z166" s="155">
        <v>0</v>
      </c>
      <c r="AA166" s="38">
        <v>2064.6579857911456</v>
      </c>
      <c r="AB166" s="38">
        <v>11529.958114780227</v>
      </c>
      <c r="AC166" s="38">
        <v>13128.77</v>
      </c>
      <c r="AD166" s="38">
        <v>987.5</v>
      </c>
      <c r="AE166" s="38">
        <v>0</v>
      </c>
      <c r="AF166" s="38">
        <v>27710.886100571373</v>
      </c>
      <c r="AG166" s="146">
        <v>0</v>
      </c>
      <c r="AH166" s="38">
        <v>24948.73</v>
      </c>
      <c r="AI166" s="38">
        <v>0</v>
      </c>
      <c r="AJ166" s="38">
        <v>700</v>
      </c>
      <c r="AK166" s="38">
        <v>700</v>
      </c>
      <c r="AL166" s="38">
        <v>0</v>
      </c>
      <c r="AM166" s="38">
        <v>24248.73</v>
      </c>
      <c r="AN166" s="38">
        <v>24248.73</v>
      </c>
      <c r="AO166" s="38">
        <v>29463.322581</v>
      </c>
      <c r="AP166" s="38">
        <v>4514.5925810000008</v>
      </c>
      <c r="AQ166" s="38">
        <v>24948.729999999996</v>
      </c>
      <c r="AR166" s="38">
        <v>-49112</v>
      </c>
      <c r="AS166" s="38">
        <v>0</v>
      </c>
    </row>
    <row r="167" spans="2:45" s="1" customFormat="1" ht="14.25" x14ac:dyDescent="0.2">
      <c r="B167" s="33" t="s">
        <v>1808</v>
      </c>
      <c r="C167" s="34" t="s">
        <v>443</v>
      </c>
      <c r="D167" s="33" t="s">
        <v>444</v>
      </c>
      <c r="E167" s="33" t="s">
        <v>13</v>
      </c>
      <c r="F167" s="33" t="s">
        <v>11</v>
      </c>
      <c r="G167" s="33" t="s">
        <v>16</v>
      </c>
      <c r="H167" s="33" t="s">
        <v>29</v>
      </c>
      <c r="I167" s="33" t="s">
        <v>10</v>
      </c>
      <c r="J167" s="33" t="s">
        <v>21</v>
      </c>
      <c r="K167" s="33" t="s">
        <v>445</v>
      </c>
      <c r="L167" s="37">
        <v>10478</v>
      </c>
      <c r="M167" s="162">
        <v>204665.19191600001</v>
      </c>
      <c r="N167" s="38">
        <v>-45076.78</v>
      </c>
      <c r="O167" s="38">
        <v>10472.050828222338</v>
      </c>
      <c r="P167" s="31">
        <v>131263.67191600002</v>
      </c>
      <c r="Q167" s="39">
        <v>11669.961572</v>
      </c>
      <c r="R167" s="40">
        <v>0</v>
      </c>
      <c r="S167" s="40">
        <v>9814.2142422894831</v>
      </c>
      <c r="T167" s="40">
        <v>11141.785757710517</v>
      </c>
      <c r="U167" s="41">
        <v>20956.113005297728</v>
      </c>
      <c r="V167" s="42">
        <v>32626.074577297728</v>
      </c>
      <c r="W167" s="38">
        <v>163889.74649329775</v>
      </c>
      <c r="X167" s="38">
        <v>18401.651704289485</v>
      </c>
      <c r="Y167" s="37">
        <v>145488.09478900826</v>
      </c>
      <c r="Z167" s="155">
        <v>0</v>
      </c>
      <c r="AA167" s="38">
        <v>36731.666990274513</v>
      </c>
      <c r="AB167" s="38">
        <v>73837.067378543536</v>
      </c>
      <c r="AC167" s="38">
        <v>43920.77</v>
      </c>
      <c r="AD167" s="38">
        <v>2469.9421600000001</v>
      </c>
      <c r="AE167" s="38">
        <v>0</v>
      </c>
      <c r="AF167" s="38">
        <v>156959.44652881805</v>
      </c>
      <c r="AG167" s="146">
        <v>40253</v>
      </c>
      <c r="AH167" s="38">
        <v>122302.26</v>
      </c>
      <c r="AI167" s="38">
        <v>0</v>
      </c>
      <c r="AJ167" s="38">
        <v>4215.2</v>
      </c>
      <c r="AK167" s="38">
        <v>4215.2</v>
      </c>
      <c r="AL167" s="38">
        <v>40253</v>
      </c>
      <c r="AM167" s="38">
        <v>118087.06</v>
      </c>
      <c r="AN167" s="38">
        <v>77834.06</v>
      </c>
      <c r="AO167" s="38">
        <v>131263.67191600002</v>
      </c>
      <c r="AP167" s="38">
        <v>49214.411916000026</v>
      </c>
      <c r="AQ167" s="38">
        <v>82049.260000000009</v>
      </c>
      <c r="AR167" s="38">
        <v>-45076.78</v>
      </c>
      <c r="AS167" s="38">
        <v>0</v>
      </c>
    </row>
    <row r="168" spans="2:45" s="1" customFormat="1" ht="14.25" x14ac:dyDescent="0.2">
      <c r="B168" s="33" t="s">
        <v>1808</v>
      </c>
      <c r="C168" s="34" t="s">
        <v>1654</v>
      </c>
      <c r="D168" s="33" t="s">
        <v>1655</v>
      </c>
      <c r="E168" s="33" t="s">
        <v>13</v>
      </c>
      <c r="F168" s="33" t="s">
        <v>11</v>
      </c>
      <c r="G168" s="33" t="s">
        <v>16</v>
      </c>
      <c r="H168" s="33" t="s">
        <v>29</v>
      </c>
      <c r="I168" s="33" t="s">
        <v>10</v>
      </c>
      <c r="J168" s="33" t="s">
        <v>18</v>
      </c>
      <c r="K168" s="33" t="s">
        <v>1656</v>
      </c>
      <c r="L168" s="37">
        <v>6172</v>
      </c>
      <c r="M168" s="162">
        <v>141123.22753599999</v>
      </c>
      <c r="N168" s="38">
        <v>-106261</v>
      </c>
      <c r="O168" s="38">
        <v>69932.154050279234</v>
      </c>
      <c r="P168" s="31">
        <v>-9572.9764640000067</v>
      </c>
      <c r="Q168" s="39">
        <v>15343.563833</v>
      </c>
      <c r="R168" s="40">
        <v>9572.9764640000067</v>
      </c>
      <c r="S168" s="40">
        <v>10716.488379432685</v>
      </c>
      <c r="T168" s="40">
        <v>53184.664018177704</v>
      </c>
      <c r="U168" s="41">
        <v>73474.525071087744</v>
      </c>
      <c r="V168" s="42">
        <v>88818.088904087752</v>
      </c>
      <c r="W168" s="38">
        <v>88818.088904087752</v>
      </c>
      <c r="X168" s="38">
        <v>84058.933260711943</v>
      </c>
      <c r="Y168" s="37">
        <v>4759.1556433758087</v>
      </c>
      <c r="Z168" s="155">
        <v>0</v>
      </c>
      <c r="AA168" s="38">
        <v>7531.9226430855051</v>
      </c>
      <c r="AB168" s="38">
        <v>29151.146499730701</v>
      </c>
      <c r="AC168" s="38">
        <v>25871.25</v>
      </c>
      <c r="AD168" s="38">
        <v>0</v>
      </c>
      <c r="AE168" s="38">
        <v>0</v>
      </c>
      <c r="AF168" s="38">
        <v>62554.31914281621</v>
      </c>
      <c r="AG168" s="146">
        <v>37814</v>
      </c>
      <c r="AH168" s="38">
        <v>70998.796000000002</v>
      </c>
      <c r="AI168" s="38">
        <v>0</v>
      </c>
      <c r="AJ168" s="38">
        <v>3150</v>
      </c>
      <c r="AK168" s="38">
        <v>3150</v>
      </c>
      <c r="AL168" s="38">
        <v>37814</v>
      </c>
      <c r="AM168" s="38">
        <v>67848.796000000002</v>
      </c>
      <c r="AN168" s="38">
        <v>30034.796000000002</v>
      </c>
      <c r="AO168" s="38">
        <v>-9572.9764640000067</v>
      </c>
      <c r="AP168" s="38">
        <v>-42757.772464000009</v>
      </c>
      <c r="AQ168" s="38">
        <v>33184.796000000002</v>
      </c>
      <c r="AR168" s="38">
        <v>-106261</v>
      </c>
      <c r="AS168" s="38">
        <v>0</v>
      </c>
    </row>
    <row r="169" spans="2:45" s="1" customFormat="1" ht="14.25" x14ac:dyDescent="0.2">
      <c r="B169" s="33" t="s">
        <v>1808</v>
      </c>
      <c r="C169" s="34" t="s">
        <v>1121</v>
      </c>
      <c r="D169" s="33" t="s">
        <v>1122</v>
      </c>
      <c r="E169" s="33" t="s">
        <v>13</v>
      </c>
      <c r="F169" s="33" t="s">
        <v>11</v>
      </c>
      <c r="G169" s="33" t="s">
        <v>16</v>
      </c>
      <c r="H169" s="33" t="s">
        <v>29</v>
      </c>
      <c r="I169" s="33" t="s">
        <v>10</v>
      </c>
      <c r="J169" s="33" t="s">
        <v>12</v>
      </c>
      <c r="K169" s="33" t="s">
        <v>1123</v>
      </c>
      <c r="L169" s="37">
        <v>3286</v>
      </c>
      <c r="M169" s="162">
        <v>92381.604454</v>
      </c>
      <c r="N169" s="38">
        <v>-110409.06</v>
      </c>
      <c r="O169" s="38">
        <v>84583.933201258726</v>
      </c>
      <c r="P169" s="31">
        <v>23312.884453999999</v>
      </c>
      <c r="Q169" s="39">
        <v>9379.5974420000002</v>
      </c>
      <c r="R169" s="40">
        <v>0</v>
      </c>
      <c r="S169" s="40">
        <v>5892.365836573691</v>
      </c>
      <c r="T169" s="40">
        <v>47333.347296971158</v>
      </c>
      <c r="U169" s="41">
        <v>53226.000153374946</v>
      </c>
      <c r="V169" s="42">
        <v>62605.597595374944</v>
      </c>
      <c r="W169" s="38">
        <v>85918.482049374943</v>
      </c>
      <c r="X169" s="38">
        <v>68095.457355832405</v>
      </c>
      <c r="Y169" s="37">
        <v>17823.024693542538</v>
      </c>
      <c r="Z169" s="155">
        <v>0</v>
      </c>
      <c r="AA169" s="38">
        <v>12026.818281537277</v>
      </c>
      <c r="AB169" s="38">
        <v>21347.145032133492</v>
      </c>
      <c r="AC169" s="38">
        <v>15924.66</v>
      </c>
      <c r="AD169" s="38">
        <v>11823.119925153202</v>
      </c>
      <c r="AE169" s="38">
        <v>766.52</v>
      </c>
      <c r="AF169" s="38">
        <v>61888.263238823973</v>
      </c>
      <c r="AG169" s="146">
        <v>35000</v>
      </c>
      <c r="AH169" s="38">
        <v>41340.339999999997</v>
      </c>
      <c r="AI169" s="38">
        <v>0</v>
      </c>
      <c r="AJ169" s="38">
        <v>4570</v>
      </c>
      <c r="AK169" s="38">
        <v>4570</v>
      </c>
      <c r="AL169" s="38">
        <v>35000</v>
      </c>
      <c r="AM169" s="38">
        <v>36770.339999999997</v>
      </c>
      <c r="AN169" s="38">
        <v>1770.3399999999965</v>
      </c>
      <c r="AO169" s="38">
        <v>23312.884453999999</v>
      </c>
      <c r="AP169" s="38">
        <v>16972.544454000003</v>
      </c>
      <c r="AQ169" s="38">
        <v>6340.3399999999965</v>
      </c>
      <c r="AR169" s="38">
        <v>-110409.06</v>
      </c>
      <c r="AS169" s="38">
        <v>0</v>
      </c>
    </row>
    <row r="170" spans="2:45" s="1" customFormat="1" ht="14.25" x14ac:dyDescent="0.2">
      <c r="B170" s="33" t="s">
        <v>1808</v>
      </c>
      <c r="C170" s="34" t="s">
        <v>118</v>
      </c>
      <c r="D170" s="33" t="s">
        <v>119</v>
      </c>
      <c r="E170" s="33" t="s">
        <v>13</v>
      </c>
      <c r="F170" s="33" t="s">
        <v>11</v>
      </c>
      <c r="G170" s="33" t="s">
        <v>16</v>
      </c>
      <c r="H170" s="33" t="s">
        <v>25</v>
      </c>
      <c r="I170" s="33" t="s">
        <v>10</v>
      </c>
      <c r="J170" s="33" t="s">
        <v>21</v>
      </c>
      <c r="K170" s="33" t="s">
        <v>120</v>
      </c>
      <c r="L170" s="37">
        <v>19015</v>
      </c>
      <c r="M170" s="162">
        <v>754760.62766800006</v>
      </c>
      <c r="N170" s="38">
        <v>-557024.93999999994</v>
      </c>
      <c r="O170" s="38">
        <v>295613.50697916345</v>
      </c>
      <c r="P170" s="31">
        <v>322718.75043480005</v>
      </c>
      <c r="Q170" s="39">
        <v>96418.392693000002</v>
      </c>
      <c r="R170" s="40">
        <v>0</v>
      </c>
      <c r="S170" s="40">
        <v>26015.877923438562</v>
      </c>
      <c r="T170" s="40">
        <v>12014.122076561438</v>
      </c>
      <c r="U170" s="41">
        <v>38030.20507689791</v>
      </c>
      <c r="V170" s="42">
        <v>134448.5977698979</v>
      </c>
      <c r="W170" s="38">
        <v>457167.34820469795</v>
      </c>
      <c r="X170" s="38">
        <v>48779.771106438478</v>
      </c>
      <c r="Y170" s="37">
        <v>408387.57709825947</v>
      </c>
      <c r="Z170" s="155">
        <v>0</v>
      </c>
      <c r="AA170" s="38">
        <v>87325.354962794212</v>
      </c>
      <c r="AB170" s="38">
        <v>160186.3263960249</v>
      </c>
      <c r="AC170" s="38">
        <v>79705.42</v>
      </c>
      <c r="AD170" s="38">
        <v>7243.0843731772002</v>
      </c>
      <c r="AE170" s="38">
        <v>4779.47</v>
      </c>
      <c r="AF170" s="38">
        <v>339239.65573199629</v>
      </c>
      <c r="AG170" s="146">
        <v>398386</v>
      </c>
      <c r="AH170" s="38">
        <v>473862.06276679999</v>
      </c>
      <c r="AI170" s="38">
        <v>0</v>
      </c>
      <c r="AJ170" s="38">
        <v>75476.062766800009</v>
      </c>
      <c r="AK170" s="38">
        <v>75476.062766800009</v>
      </c>
      <c r="AL170" s="38">
        <v>398386</v>
      </c>
      <c r="AM170" s="38">
        <v>398386</v>
      </c>
      <c r="AN170" s="38">
        <v>0</v>
      </c>
      <c r="AO170" s="38">
        <v>322718.75043480005</v>
      </c>
      <c r="AP170" s="38">
        <v>247242.68766800006</v>
      </c>
      <c r="AQ170" s="38">
        <v>75476.062766799994</v>
      </c>
      <c r="AR170" s="38">
        <v>-557024.93999999994</v>
      </c>
      <c r="AS170" s="38">
        <v>0</v>
      </c>
    </row>
    <row r="171" spans="2:45" s="1" customFormat="1" ht="14.25" x14ac:dyDescent="0.2">
      <c r="B171" s="33" t="s">
        <v>1808</v>
      </c>
      <c r="C171" s="34" t="s">
        <v>1556</v>
      </c>
      <c r="D171" s="33" t="s">
        <v>1557</v>
      </c>
      <c r="E171" s="33" t="s">
        <v>13</v>
      </c>
      <c r="F171" s="33" t="s">
        <v>11</v>
      </c>
      <c r="G171" s="33" t="s">
        <v>16</v>
      </c>
      <c r="H171" s="33" t="s">
        <v>25</v>
      </c>
      <c r="I171" s="33" t="s">
        <v>10</v>
      </c>
      <c r="J171" s="33" t="s">
        <v>12</v>
      </c>
      <c r="K171" s="33" t="s">
        <v>1558</v>
      </c>
      <c r="L171" s="37">
        <v>4182</v>
      </c>
      <c r="M171" s="162">
        <v>324705.51947500004</v>
      </c>
      <c r="N171" s="38">
        <v>-73483</v>
      </c>
      <c r="O171" s="38">
        <v>41012.448052499996</v>
      </c>
      <c r="P171" s="31">
        <v>288468.65142250003</v>
      </c>
      <c r="Q171" s="39">
        <v>8505.689214</v>
      </c>
      <c r="R171" s="40">
        <v>0</v>
      </c>
      <c r="S171" s="40">
        <v>4562.5045245731808</v>
      </c>
      <c r="T171" s="40">
        <v>3801.4954754268192</v>
      </c>
      <c r="U171" s="41">
        <v>8364.045102897031</v>
      </c>
      <c r="V171" s="42">
        <v>16869.734316897033</v>
      </c>
      <c r="W171" s="38">
        <v>305338.38573939708</v>
      </c>
      <c r="X171" s="38">
        <v>8554.6959835731541</v>
      </c>
      <c r="Y171" s="37">
        <v>296783.68975582393</v>
      </c>
      <c r="Z171" s="155">
        <v>0</v>
      </c>
      <c r="AA171" s="38">
        <v>13886.746139976949</v>
      </c>
      <c r="AB171" s="38">
        <v>24176.784788097855</v>
      </c>
      <c r="AC171" s="38">
        <v>34149.480000000003</v>
      </c>
      <c r="AD171" s="38">
        <v>5293.1052091251368</v>
      </c>
      <c r="AE171" s="38">
        <v>1697.9</v>
      </c>
      <c r="AF171" s="38">
        <v>79204.016137199927</v>
      </c>
      <c r="AG171" s="146">
        <v>22016</v>
      </c>
      <c r="AH171" s="38">
        <v>79267.131947499991</v>
      </c>
      <c r="AI171" s="38">
        <v>0</v>
      </c>
      <c r="AJ171" s="38">
        <v>32470.551947500004</v>
      </c>
      <c r="AK171" s="38">
        <v>32470.551947500004</v>
      </c>
      <c r="AL171" s="38">
        <v>22016</v>
      </c>
      <c r="AM171" s="38">
        <v>46796.579999999994</v>
      </c>
      <c r="AN171" s="38">
        <v>24780.579999999994</v>
      </c>
      <c r="AO171" s="38">
        <v>288468.65142250003</v>
      </c>
      <c r="AP171" s="38">
        <v>231217.51947500004</v>
      </c>
      <c r="AQ171" s="38">
        <v>57251.131947499991</v>
      </c>
      <c r="AR171" s="38">
        <v>-73483</v>
      </c>
      <c r="AS171" s="38">
        <v>0</v>
      </c>
    </row>
    <row r="172" spans="2:45" s="1" customFormat="1" ht="14.25" x14ac:dyDescent="0.2">
      <c r="B172" s="33" t="s">
        <v>1808</v>
      </c>
      <c r="C172" s="34" t="s">
        <v>1367</v>
      </c>
      <c r="D172" s="33" t="s">
        <v>1368</v>
      </c>
      <c r="E172" s="33" t="s">
        <v>13</v>
      </c>
      <c r="F172" s="33" t="s">
        <v>11</v>
      </c>
      <c r="G172" s="33" t="s">
        <v>16</v>
      </c>
      <c r="H172" s="33" t="s">
        <v>25</v>
      </c>
      <c r="I172" s="33" t="s">
        <v>10</v>
      </c>
      <c r="J172" s="33" t="s">
        <v>12</v>
      </c>
      <c r="K172" s="33" t="s">
        <v>1369</v>
      </c>
      <c r="L172" s="37">
        <v>2680</v>
      </c>
      <c r="M172" s="162">
        <v>147265.51237800001</v>
      </c>
      <c r="N172" s="38">
        <v>-91945</v>
      </c>
      <c r="O172" s="38">
        <v>48240.978502070669</v>
      </c>
      <c r="P172" s="31">
        <v>87026.312378000002</v>
      </c>
      <c r="Q172" s="39">
        <v>5012.4572710000002</v>
      </c>
      <c r="R172" s="40">
        <v>0</v>
      </c>
      <c r="S172" s="40">
        <v>3218.6800274298075</v>
      </c>
      <c r="T172" s="40">
        <v>2141.3199725701925</v>
      </c>
      <c r="U172" s="41">
        <v>5360.0289038173223</v>
      </c>
      <c r="V172" s="42">
        <v>10372.486174817323</v>
      </c>
      <c r="W172" s="38">
        <v>97398.79855281733</v>
      </c>
      <c r="X172" s="38">
        <v>6035.0250514298095</v>
      </c>
      <c r="Y172" s="37">
        <v>91363.773501387521</v>
      </c>
      <c r="Z172" s="155">
        <v>0</v>
      </c>
      <c r="AA172" s="38">
        <v>3426.8122821257084</v>
      </c>
      <c r="AB172" s="38">
        <v>18785.837841443739</v>
      </c>
      <c r="AC172" s="38">
        <v>11233.79</v>
      </c>
      <c r="AD172" s="38">
        <v>965.45215219999989</v>
      </c>
      <c r="AE172" s="38">
        <v>358.11</v>
      </c>
      <c r="AF172" s="38">
        <v>34770.002275769453</v>
      </c>
      <c r="AG172" s="146">
        <v>0</v>
      </c>
      <c r="AH172" s="38">
        <v>31705.799999999996</v>
      </c>
      <c r="AI172" s="38">
        <v>0</v>
      </c>
      <c r="AJ172" s="38">
        <v>1716.6000000000001</v>
      </c>
      <c r="AK172" s="38">
        <v>1716.6000000000001</v>
      </c>
      <c r="AL172" s="38">
        <v>0</v>
      </c>
      <c r="AM172" s="38">
        <v>29989.199999999997</v>
      </c>
      <c r="AN172" s="38">
        <v>29989.199999999997</v>
      </c>
      <c r="AO172" s="38">
        <v>87026.312378000002</v>
      </c>
      <c r="AP172" s="38">
        <v>55320.512377999999</v>
      </c>
      <c r="AQ172" s="38">
        <v>31705.799999999988</v>
      </c>
      <c r="AR172" s="38">
        <v>-91945</v>
      </c>
      <c r="AS172" s="38">
        <v>0</v>
      </c>
    </row>
    <row r="173" spans="2:45" s="1" customFormat="1" ht="14.25" x14ac:dyDescent="0.2">
      <c r="B173" s="33" t="s">
        <v>1808</v>
      </c>
      <c r="C173" s="34" t="s">
        <v>1268</v>
      </c>
      <c r="D173" s="33" t="s">
        <v>1269</v>
      </c>
      <c r="E173" s="33" t="s">
        <v>13</v>
      </c>
      <c r="F173" s="33" t="s">
        <v>11</v>
      </c>
      <c r="G173" s="33" t="s">
        <v>16</v>
      </c>
      <c r="H173" s="33" t="s">
        <v>25</v>
      </c>
      <c r="I173" s="33" t="s">
        <v>10</v>
      </c>
      <c r="J173" s="33" t="s">
        <v>21</v>
      </c>
      <c r="K173" s="33" t="s">
        <v>1270</v>
      </c>
      <c r="L173" s="37">
        <v>10097</v>
      </c>
      <c r="M173" s="162">
        <v>468703.29992600007</v>
      </c>
      <c r="N173" s="38">
        <v>-182010</v>
      </c>
      <c r="O173" s="38">
        <v>47683.94081882514</v>
      </c>
      <c r="P173" s="31">
        <v>403284.81991860009</v>
      </c>
      <c r="Q173" s="39">
        <v>34787.566709999999</v>
      </c>
      <c r="R173" s="40">
        <v>0</v>
      </c>
      <c r="S173" s="40">
        <v>15603.553565720278</v>
      </c>
      <c r="T173" s="40">
        <v>4590.4464342797219</v>
      </c>
      <c r="U173" s="41">
        <v>20194.108896210262</v>
      </c>
      <c r="V173" s="42">
        <v>54981.675606210265</v>
      </c>
      <c r="W173" s="38">
        <v>458266.49552481034</v>
      </c>
      <c r="X173" s="38">
        <v>29256.662935720291</v>
      </c>
      <c r="Y173" s="37">
        <v>429009.83258909005</v>
      </c>
      <c r="Z173" s="155">
        <v>0</v>
      </c>
      <c r="AA173" s="38">
        <v>26346.82043999057</v>
      </c>
      <c r="AB173" s="38">
        <v>80474.95751980647</v>
      </c>
      <c r="AC173" s="38">
        <v>42323.73</v>
      </c>
      <c r="AD173" s="38">
        <v>4830.8150562490346</v>
      </c>
      <c r="AE173" s="38">
        <v>3550.37</v>
      </c>
      <c r="AF173" s="38">
        <v>157526.69301604608</v>
      </c>
      <c r="AG173" s="146">
        <v>110043</v>
      </c>
      <c r="AH173" s="38">
        <v>160663.51999260002</v>
      </c>
      <c r="AI173" s="38">
        <v>0</v>
      </c>
      <c r="AJ173" s="38">
        <v>46870.329992600011</v>
      </c>
      <c r="AK173" s="38">
        <v>46870.329992600011</v>
      </c>
      <c r="AL173" s="38">
        <v>110043</v>
      </c>
      <c r="AM173" s="38">
        <v>113793.19</v>
      </c>
      <c r="AN173" s="38">
        <v>3750.1900000000023</v>
      </c>
      <c r="AO173" s="38">
        <v>403284.81991860009</v>
      </c>
      <c r="AP173" s="38">
        <v>352664.29992600007</v>
      </c>
      <c r="AQ173" s="38">
        <v>50620.51999260002</v>
      </c>
      <c r="AR173" s="38">
        <v>-182010</v>
      </c>
      <c r="AS173" s="38">
        <v>0</v>
      </c>
    </row>
    <row r="174" spans="2:45" s="1" customFormat="1" ht="14.25" x14ac:dyDescent="0.2">
      <c r="B174" s="33" t="s">
        <v>1808</v>
      </c>
      <c r="C174" s="34" t="s">
        <v>541</v>
      </c>
      <c r="D174" s="33" t="s">
        <v>542</v>
      </c>
      <c r="E174" s="33" t="s">
        <v>13</v>
      </c>
      <c r="F174" s="33" t="s">
        <v>11</v>
      </c>
      <c r="G174" s="33" t="s">
        <v>16</v>
      </c>
      <c r="H174" s="33" t="s">
        <v>25</v>
      </c>
      <c r="I174" s="33" t="s">
        <v>10</v>
      </c>
      <c r="J174" s="33" t="s">
        <v>12</v>
      </c>
      <c r="K174" s="33" t="s">
        <v>543</v>
      </c>
      <c r="L174" s="37">
        <v>1203</v>
      </c>
      <c r="M174" s="162">
        <v>101012.74819399999</v>
      </c>
      <c r="N174" s="38">
        <v>658130</v>
      </c>
      <c r="O174" s="38">
        <v>0</v>
      </c>
      <c r="P174" s="31">
        <v>758036.31819399993</v>
      </c>
      <c r="Q174" s="39">
        <v>3734.6170480000001</v>
      </c>
      <c r="R174" s="40">
        <v>0</v>
      </c>
      <c r="S174" s="40">
        <v>706.30053600027122</v>
      </c>
      <c r="T174" s="40">
        <v>1699.6994639997288</v>
      </c>
      <c r="U174" s="41">
        <v>2406.0129743627758</v>
      </c>
      <c r="V174" s="42">
        <v>6140.6300223627759</v>
      </c>
      <c r="W174" s="38">
        <v>764176.94821636274</v>
      </c>
      <c r="X174" s="38">
        <v>1324.3135050003184</v>
      </c>
      <c r="Y174" s="37">
        <v>762852.63471136242</v>
      </c>
      <c r="Z174" s="155">
        <v>0</v>
      </c>
      <c r="AA174" s="38">
        <v>3489.1342438340489</v>
      </c>
      <c r="AB174" s="38">
        <v>5683.241465409742</v>
      </c>
      <c r="AC174" s="38">
        <v>9592.59</v>
      </c>
      <c r="AD174" s="38">
        <v>0</v>
      </c>
      <c r="AE174" s="38">
        <v>0</v>
      </c>
      <c r="AF174" s="38">
        <v>18764.965709243792</v>
      </c>
      <c r="AG174" s="146">
        <v>9110</v>
      </c>
      <c r="AH174" s="38">
        <v>13461.57</v>
      </c>
      <c r="AI174" s="38">
        <v>0</v>
      </c>
      <c r="AJ174" s="38">
        <v>0</v>
      </c>
      <c r="AK174" s="38">
        <v>0</v>
      </c>
      <c r="AL174" s="38">
        <v>9110</v>
      </c>
      <c r="AM174" s="38">
        <v>13461.57</v>
      </c>
      <c r="AN174" s="38">
        <v>4351.57</v>
      </c>
      <c r="AO174" s="38">
        <v>758036.31819399993</v>
      </c>
      <c r="AP174" s="38">
        <v>753684.74819399999</v>
      </c>
      <c r="AQ174" s="38">
        <v>4351.5699999999488</v>
      </c>
      <c r="AR174" s="38">
        <v>658130</v>
      </c>
      <c r="AS174" s="38">
        <v>0</v>
      </c>
    </row>
    <row r="175" spans="2:45" s="1" customFormat="1" ht="14.25" x14ac:dyDescent="0.2">
      <c r="B175" s="33" t="s">
        <v>1808</v>
      </c>
      <c r="C175" s="34" t="s">
        <v>160</v>
      </c>
      <c r="D175" s="33" t="s">
        <v>161</v>
      </c>
      <c r="E175" s="33" t="s">
        <v>13</v>
      </c>
      <c r="F175" s="33" t="s">
        <v>11</v>
      </c>
      <c r="G175" s="33" t="s">
        <v>16</v>
      </c>
      <c r="H175" s="33" t="s">
        <v>25</v>
      </c>
      <c r="I175" s="33" t="s">
        <v>10</v>
      </c>
      <c r="J175" s="33" t="s">
        <v>12</v>
      </c>
      <c r="K175" s="33" t="s">
        <v>162</v>
      </c>
      <c r="L175" s="37">
        <v>2492</v>
      </c>
      <c r="M175" s="162">
        <v>135067.14522000001</v>
      </c>
      <c r="N175" s="38">
        <v>17333.96</v>
      </c>
      <c r="O175" s="38">
        <v>0</v>
      </c>
      <c r="P175" s="31">
        <v>199916.10522</v>
      </c>
      <c r="Q175" s="39">
        <v>8974.9682520000006</v>
      </c>
      <c r="R175" s="40">
        <v>0</v>
      </c>
      <c r="S175" s="40">
        <v>5419.1250994306529</v>
      </c>
      <c r="T175" s="40">
        <v>-23.515180963371677</v>
      </c>
      <c r="U175" s="41">
        <v>5395.6390143112048</v>
      </c>
      <c r="V175" s="42">
        <v>14370.607266311206</v>
      </c>
      <c r="W175" s="38">
        <v>214286.71248631121</v>
      </c>
      <c r="X175" s="38">
        <v>10160.859561430669</v>
      </c>
      <c r="Y175" s="37">
        <v>204125.85292488054</v>
      </c>
      <c r="Z175" s="155">
        <v>0</v>
      </c>
      <c r="AA175" s="38">
        <v>4099.9186297800479</v>
      </c>
      <c r="AB175" s="38">
        <v>25482.631803365923</v>
      </c>
      <c r="AC175" s="38">
        <v>10445.75</v>
      </c>
      <c r="AD175" s="38">
        <v>4234.1352069562508</v>
      </c>
      <c r="AE175" s="38">
        <v>0</v>
      </c>
      <c r="AF175" s="38">
        <v>44262.435640102216</v>
      </c>
      <c r="AG175" s="146">
        <v>56019</v>
      </c>
      <c r="AH175" s="38">
        <v>56019</v>
      </c>
      <c r="AI175" s="38">
        <v>0</v>
      </c>
      <c r="AJ175" s="38">
        <v>0</v>
      </c>
      <c r="AK175" s="38">
        <v>0</v>
      </c>
      <c r="AL175" s="38">
        <v>56019</v>
      </c>
      <c r="AM175" s="38">
        <v>56019</v>
      </c>
      <c r="AN175" s="38">
        <v>0</v>
      </c>
      <c r="AO175" s="38">
        <v>199916.10522</v>
      </c>
      <c r="AP175" s="38">
        <v>199916.10522</v>
      </c>
      <c r="AQ175" s="38">
        <v>0</v>
      </c>
      <c r="AR175" s="38">
        <v>17333.96</v>
      </c>
      <c r="AS175" s="38">
        <v>0</v>
      </c>
    </row>
    <row r="176" spans="2:45" s="1" customFormat="1" ht="14.25" x14ac:dyDescent="0.2">
      <c r="B176" s="33" t="s">
        <v>1808</v>
      </c>
      <c r="C176" s="34" t="s">
        <v>721</v>
      </c>
      <c r="D176" s="33" t="s">
        <v>722</v>
      </c>
      <c r="E176" s="33" t="s">
        <v>13</v>
      </c>
      <c r="F176" s="33" t="s">
        <v>11</v>
      </c>
      <c r="G176" s="33" t="s">
        <v>16</v>
      </c>
      <c r="H176" s="33" t="s">
        <v>25</v>
      </c>
      <c r="I176" s="33" t="s">
        <v>10</v>
      </c>
      <c r="J176" s="33" t="s">
        <v>12</v>
      </c>
      <c r="K176" s="33" t="s">
        <v>723</v>
      </c>
      <c r="L176" s="37">
        <v>1440</v>
      </c>
      <c r="M176" s="162">
        <v>21310.295683</v>
      </c>
      <c r="N176" s="38">
        <v>-28344.400000000001</v>
      </c>
      <c r="O176" s="38">
        <v>26213.370431700001</v>
      </c>
      <c r="P176" s="31">
        <v>7035.5252512999978</v>
      </c>
      <c r="Q176" s="39">
        <v>1158.6781980000001</v>
      </c>
      <c r="R176" s="40">
        <v>0</v>
      </c>
      <c r="S176" s="40">
        <v>1319.3955508576496</v>
      </c>
      <c r="T176" s="40">
        <v>16002.139790227362</v>
      </c>
      <c r="U176" s="41">
        <v>17321.628747520317</v>
      </c>
      <c r="V176" s="42">
        <v>18480.306945520319</v>
      </c>
      <c r="W176" s="38">
        <v>25515.832196820316</v>
      </c>
      <c r="X176" s="38">
        <v>21647.504747257655</v>
      </c>
      <c r="Y176" s="37">
        <v>3868.3274495626611</v>
      </c>
      <c r="Z176" s="155">
        <v>0</v>
      </c>
      <c r="AA176" s="38">
        <v>2333.7626805807959</v>
      </c>
      <c r="AB176" s="38">
        <v>8210.5601822958415</v>
      </c>
      <c r="AC176" s="38">
        <v>8427.4500000000007</v>
      </c>
      <c r="AD176" s="38">
        <v>793.93548307499987</v>
      </c>
      <c r="AE176" s="38">
        <v>0</v>
      </c>
      <c r="AF176" s="38">
        <v>19765.708345951636</v>
      </c>
      <c r="AG176" s="146">
        <v>7524</v>
      </c>
      <c r="AH176" s="38">
        <v>18244.629568299999</v>
      </c>
      <c r="AI176" s="38">
        <v>0</v>
      </c>
      <c r="AJ176" s="38">
        <v>2131.0295682999999</v>
      </c>
      <c r="AK176" s="38">
        <v>2131.0295682999999</v>
      </c>
      <c r="AL176" s="38">
        <v>7524</v>
      </c>
      <c r="AM176" s="38">
        <v>16113.599999999999</v>
      </c>
      <c r="AN176" s="38">
        <v>8589.5999999999985</v>
      </c>
      <c r="AO176" s="38">
        <v>7035.5252512999978</v>
      </c>
      <c r="AP176" s="38">
        <v>-3685.1043170000012</v>
      </c>
      <c r="AQ176" s="38">
        <v>10720.629568299999</v>
      </c>
      <c r="AR176" s="38">
        <v>-30285</v>
      </c>
      <c r="AS176" s="38">
        <v>1940.5999999999985</v>
      </c>
    </row>
    <row r="177" spans="2:45" s="1" customFormat="1" ht="14.25" x14ac:dyDescent="0.2">
      <c r="B177" s="33" t="s">
        <v>1808</v>
      </c>
      <c r="C177" s="34" t="s">
        <v>733</v>
      </c>
      <c r="D177" s="33" t="s">
        <v>734</v>
      </c>
      <c r="E177" s="33" t="s">
        <v>13</v>
      </c>
      <c r="F177" s="33" t="s">
        <v>11</v>
      </c>
      <c r="G177" s="33" t="s">
        <v>16</v>
      </c>
      <c r="H177" s="33" t="s">
        <v>25</v>
      </c>
      <c r="I177" s="33" t="s">
        <v>10</v>
      </c>
      <c r="J177" s="33" t="s">
        <v>22</v>
      </c>
      <c r="K177" s="33" t="s">
        <v>735</v>
      </c>
      <c r="L177" s="37">
        <v>684</v>
      </c>
      <c r="M177" s="162">
        <v>158608.604972</v>
      </c>
      <c r="N177" s="38">
        <v>-24071</v>
      </c>
      <c r="O177" s="38">
        <v>12796.595899804786</v>
      </c>
      <c r="P177" s="31">
        <v>191320.604972</v>
      </c>
      <c r="Q177" s="39">
        <v>8570.8186129999995</v>
      </c>
      <c r="R177" s="40">
        <v>0</v>
      </c>
      <c r="S177" s="40">
        <v>1128.2964445718619</v>
      </c>
      <c r="T177" s="40">
        <v>239.70355542813809</v>
      </c>
      <c r="U177" s="41">
        <v>1368.0073769444211</v>
      </c>
      <c r="V177" s="42">
        <v>9938.8259899444201</v>
      </c>
      <c r="W177" s="38">
        <v>201259.43096194442</v>
      </c>
      <c r="X177" s="38">
        <v>2115.5558335718815</v>
      </c>
      <c r="Y177" s="37">
        <v>199143.87512837254</v>
      </c>
      <c r="Z177" s="155">
        <v>0</v>
      </c>
      <c r="AA177" s="38">
        <v>1047.5098723191184</v>
      </c>
      <c r="AB177" s="38">
        <v>6642.1804114485167</v>
      </c>
      <c r="AC177" s="38">
        <v>2956.4700000000003</v>
      </c>
      <c r="AD177" s="38">
        <v>378.78750000000002</v>
      </c>
      <c r="AE177" s="38">
        <v>0</v>
      </c>
      <c r="AF177" s="38">
        <v>11024.947783767637</v>
      </c>
      <c r="AG177" s="146">
        <v>51954</v>
      </c>
      <c r="AH177" s="38">
        <v>62954</v>
      </c>
      <c r="AI177" s="38">
        <v>0</v>
      </c>
      <c r="AJ177" s="38">
        <v>11000</v>
      </c>
      <c r="AK177" s="38">
        <v>11000</v>
      </c>
      <c r="AL177" s="38">
        <v>51954</v>
      </c>
      <c r="AM177" s="38">
        <v>51954</v>
      </c>
      <c r="AN177" s="38">
        <v>0</v>
      </c>
      <c r="AO177" s="38">
        <v>191320.604972</v>
      </c>
      <c r="AP177" s="38">
        <v>180320.604972</v>
      </c>
      <c r="AQ177" s="38">
        <v>11000</v>
      </c>
      <c r="AR177" s="38">
        <v>-24071</v>
      </c>
      <c r="AS177" s="38">
        <v>0</v>
      </c>
    </row>
    <row r="178" spans="2:45" s="1" customFormat="1" ht="14.25" x14ac:dyDescent="0.2">
      <c r="B178" s="33" t="s">
        <v>1808</v>
      </c>
      <c r="C178" s="34" t="s">
        <v>631</v>
      </c>
      <c r="D178" s="33" t="s">
        <v>632</v>
      </c>
      <c r="E178" s="33" t="s">
        <v>13</v>
      </c>
      <c r="F178" s="33" t="s">
        <v>11</v>
      </c>
      <c r="G178" s="33" t="s">
        <v>16</v>
      </c>
      <c r="H178" s="33" t="s">
        <v>25</v>
      </c>
      <c r="I178" s="33" t="s">
        <v>10</v>
      </c>
      <c r="J178" s="33" t="s">
        <v>12</v>
      </c>
      <c r="K178" s="33" t="s">
        <v>633</v>
      </c>
      <c r="L178" s="37">
        <v>2667</v>
      </c>
      <c r="M178" s="162">
        <v>68640.340988999989</v>
      </c>
      <c r="N178" s="38">
        <v>-38361</v>
      </c>
      <c r="O178" s="38">
        <v>15176.037931506518</v>
      </c>
      <c r="P178" s="31">
        <v>41555.375087899985</v>
      </c>
      <c r="Q178" s="39">
        <v>2655.9400139999998</v>
      </c>
      <c r="R178" s="40">
        <v>0</v>
      </c>
      <c r="S178" s="40">
        <v>2390.3934605723466</v>
      </c>
      <c r="T178" s="40">
        <v>2943.6065394276534</v>
      </c>
      <c r="U178" s="41">
        <v>5334.0287636122384</v>
      </c>
      <c r="V178" s="42">
        <v>7989.9687776122382</v>
      </c>
      <c r="W178" s="38">
        <v>49545.343865512223</v>
      </c>
      <c r="X178" s="38">
        <v>4481.9877385723448</v>
      </c>
      <c r="Y178" s="37">
        <v>45063.356126939878</v>
      </c>
      <c r="Z178" s="155">
        <v>0</v>
      </c>
      <c r="AA178" s="38">
        <v>9043.6600815869078</v>
      </c>
      <c r="AB178" s="38">
        <v>13992.009110231767</v>
      </c>
      <c r="AC178" s="38">
        <v>13919.9</v>
      </c>
      <c r="AD178" s="38">
        <v>2383.0195851875001</v>
      </c>
      <c r="AE178" s="38">
        <v>0</v>
      </c>
      <c r="AF178" s="38">
        <v>39338.588777006182</v>
      </c>
      <c r="AG178" s="146">
        <v>35962</v>
      </c>
      <c r="AH178" s="38">
        <v>42826.034098899996</v>
      </c>
      <c r="AI178" s="38">
        <v>0</v>
      </c>
      <c r="AJ178" s="38">
        <v>6864.0340988999997</v>
      </c>
      <c r="AK178" s="38">
        <v>6864.0340988999997</v>
      </c>
      <c r="AL178" s="38">
        <v>35962</v>
      </c>
      <c r="AM178" s="38">
        <v>35962</v>
      </c>
      <c r="AN178" s="38">
        <v>0</v>
      </c>
      <c r="AO178" s="38">
        <v>41555.375087899985</v>
      </c>
      <c r="AP178" s="38">
        <v>34691.340988999989</v>
      </c>
      <c r="AQ178" s="38">
        <v>6864.034098899996</v>
      </c>
      <c r="AR178" s="38">
        <v>-38361</v>
      </c>
      <c r="AS178" s="38">
        <v>0</v>
      </c>
    </row>
    <row r="179" spans="2:45" s="1" customFormat="1" ht="14.25" x14ac:dyDescent="0.2">
      <c r="B179" s="33" t="s">
        <v>1808</v>
      </c>
      <c r="C179" s="34" t="s">
        <v>1559</v>
      </c>
      <c r="D179" s="33" t="s">
        <v>1560</v>
      </c>
      <c r="E179" s="33" t="s">
        <v>13</v>
      </c>
      <c r="F179" s="33" t="s">
        <v>11</v>
      </c>
      <c r="G179" s="33" t="s">
        <v>16</v>
      </c>
      <c r="H179" s="33" t="s">
        <v>25</v>
      </c>
      <c r="I179" s="33" t="s">
        <v>10</v>
      </c>
      <c r="J179" s="33" t="s">
        <v>22</v>
      </c>
      <c r="K179" s="33" t="s">
        <v>1561</v>
      </c>
      <c r="L179" s="37">
        <v>871</v>
      </c>
      <c r="M179" s="162">
        <v>89882.525707000008</v>
      </c>
      <c r="N179" s="38">
        <v>-2805</v>
      </c>
      <c r="O179" s="38">
        <v>1181.2524501303919</v>
      </c>
      <c r="P179" s="31">
        <v>80858.776707000012</v>
      </c>
      <c r="Q179" s="39">
        <v>2512.2744240000002</v>
      </c>
      <c r="R179" s="40">
        <v>0</v>
      </c>
      <c r="S179" s="40">
        <v>972.14308914323055</v>
      </c>
      <c r="T179" s="40">
        <v>769.85691085676945</v>
      </c>
      <c r="U179" s="41">
        <v>1742.00939374063</v>
      </c>
      <c r="V179" s="42">
        <v>4254.2838177406302</v>
      </c>
      <c r="W179" s="38">
        <v>85113.060524740635</v>
      </c>
      <c r="X179" s="38">
        <v>1822.7682921432133</v>
      </c>
      <c r="Y179" s="37">
        <v>83290.292232597421</v>
      </c>
      <c r="Z179" s="155">
        <v>0</v>
      </c>
      <c r="AA179" s="38">
        <v>1351.6217483990581</v>
      </c>
      <c r="AB179" s="38">
        <v>5570.2246257984671</v>
      </c>
      <c r="AC179" s="38">
        <v>5612.42</v>
      </c>
      <c r="AD179" s="38">
        <v>252</v>
      </c>
      <c r="AE179" s="38">
        <v>0</v>
      </c>
      <c r="AF179" s="38">
        <v>12786.266374197525</v>
      </c>
      <c r="AG179" s="146">
        <v>3392</v>
      </c>
      <c r="AH179" s="38">
        <v>9795.2509999999984</v>
      </c>
      <c r="AI179" s="38">
        <v>0</v>
      </c>
      <c r="AJ179" s="38">
        <v>1276</v>
      </c>
      <c r="AK179" s="38">
        <v>1276</v>
      </c>
      <c r="AL179" s="38">
        <v>3392</v>
      </c>
      <c r="AM179" s="38">
        <v>8519.2509999999984</v>
      </c>
      <c r="AN179" s="38">
        <v>5127.2509999999984</v>
      </c>
      <c r="AO179" s="38">
        <v>80858.776707000012</v>
      </c>
      <c r="AP179" s="38">
        <v>74455.525707000008</v>
      </c>
      <c r="AQ179" s="38">
        <v>6403.2510000000038</v>
      </c>
      <c r="AR179" s="38">
        <v>-2805</v>
      </c>
      <c r="AS179" s="38">
        <v>0</v>
      </c>
    </row>
    <row r="180" spans="2:45" s="1" customFormat="1" ht="14.25" x14ac:dyDescent="0.2">
      <c r="B180" s="33" t="s">
        <v>1808</v>
      </c>
      <c r="C180" s="34" t="s">
        <v>1496</v>
      </c>
      <c r="D180" s="33" t="s">
        <v>1497</v>
      </c>
      <c r="E180" s="33" t="s">
        <v>13</v>
      </c>
      <c r="F180" s="33" t="s">
        <v>11</v>
      </c>
      <c r="G180" s="33" t="s">
        <v>16</v>
      </c>
      <c r="H180" s="33" t="s">
        <v>25</v>
      </c>
      <c r="I180" s="33" t="s">
        <v>10</v>
      </c>
      <c r="J180" s="33" t="s">
        <v>12</v>
      </c>
      <c r="K180" s="33" t="s">
        <v>1498</v>
      </c>
      <c r="L180" s="37">
        <v>1522</v>
      </c>
      <c r="M180" s="162">
        <v>126308.167812</v>
      </c>
      <c r="N180" s="38">
        <v>-38851</v>
      </c>
      <c r="O180" s="38">
        <v>26670.597916633251</v>
      </c>
      <c r="P180" s="31">
        <v>107094.247812</v>
      </c>
      <c r="Q180" s="39">
        <v>2627.5169059999998</v>
      </c>
      <c r="R180" s="40">
        <v>0</v>
      </c>
      <c r="S180" s="40">
        <v>1097.6253348575644</v>
      </c>
      <c r="T180" s="40">
        <v>1946.3746651424356</v>
      </c>
      <c r="U180" s="41">
        <v>3044.0164147798378</v>
      </c>
      <c r="V180" s="42">
        <v>5671.5333207798376</v>
      </c>
      <c r="W180" s="38">
        <v>112765.78113277984</v>
      </c>
      <c r="X180" s="38">
        <v>2058.0475028575747</v>
      </c>
      <c r="Y180" s="37">
        <v>110707.73362992227</v>
      </c>
      <c r="Z180" s="155">
        <v>0</v>
      </c>
      <c r="AA180" s="38">
        <v>19599.362724587241</v>
      </c>
      <c r="AB180" s="38">
        <v>11824.65200686187</v>
      </c>
      <c r="AC180" s="38">
        <v>10886.16</v>
      </c>
      <c r="AD180" s="38">
        <v>2020.4942057999997</v>
      </c>
      <c r="AE180" s="38">
        <v>0</v>
      </c>
      <c r="AF180" s="38">
        <v>44330.668937249109</v>
      </c>
      <c r="AG180" s="146">
        <v>0</v>
      </c>
      <c r="AH180" s="38">
        <v>22525.08</v>
      </c>
      <c r="AI180" s="38">
        <v>0</v>
      </c>
      <c r="AJ180" s="38">
        <v>5493.9000000000005</v>
      </c>
      <c r="AK180" s="38">
        <v>5493.9000000000005</v>
      </c>
      <c r="AL180" s="38">
        <v>0</v>
      </c>
      <c r="AM180" s="38">
        <v>17031.18</v>
      </c>
      <c r="AN180" s="38">
        <v>17031.18</v>
      </c>
      <c r="AO180" s="38">
        <v>107094.247812</v>
      </c>
      <c r="AP180" s="38">
        <v>84569.167812</v>
      </c>
      <c r="AQ180" s="38">
        <v>22525.08</v>
      </c>
      <c r="AR180" s="38">
        <v>-47260</v>
      </c>
      <c r="AS180" s="38">
        <v>8409</v>
      </c>
    </row>
    <row r="181" spans="2:45" s="1" customFormat="1" ht="14.25" x14ac:dyDescent="0.2">
      <c r="B181" s="33" t="s">
        <v>1808</v>
      </c>
      <c r="C181" s="34" t="s">
        <v>1547</v>
      </c>
      <c r="D181" s="33" t="s">
        <v>1548</v>
      </c>
      <c r="E181" s="33" t="s">
        <v>13</v>
      </c>
      <c r="F181" s="33" t="s">
        <v>11</v>
      </c>
      <c r="G181" s="33" t="s">
        <v>16</v>
      </c>
      <c r="H181" s="33" t="s">
        <v>25</v>
      </c>
      <c r="I181" s="33" t="s">
        <v>10</v>
      </c>
      <c r="J181" s="33" t="s">
        <v>12</v>
      </c>
      <c r="K181" s="33" t="s">
        <v>1549</v>
      </c>
      <c r="L181" s="37">
        <v>3991</v>
      </c>
      <c r="M181" s="162">
        <v>163963.871384</v>
      </c>
      <c r="N181" s="38">
        <v>-235652</v>
      </c>
      <c r="O181" s="38">
        <v>164262.22085793794</v>
      </c>
      <c r="P181" s="31">
        <v>23156.871383999998</v>
      </c>
      <c r="Q181" s="39">
        <v>8014.7137590000002</v>
      </c>
      <c r="R181" s="40">
        <v>0</v>
      </c>
      <c r="S181" s="40">
        <v>5870.9831840022543</v>
      </c>
      <c r="T181" s="40">
        <v>115688.71445477614</v>
      </c>
      <c r="U181" s="41">
        <v>121560.35314984078</v>
      </c>
      <c r="V181" s="42">
        <v>129575.06690884079</v>
      </c>
      <c r="W181" s="38">
        <v>152731.93829284079</v>
      </c>
      <c r="X181" s="38">
        <v>149235.83947094018</v>
      </c>
      <c r="Y181" s="37">
        <v>3496.0988219005958</v>
      </c>
      <c r="Z181" s="155">
        <v>0</v>
      </c>
      <c r="AA181" s="38">
        <v>23024.46304363204</v>
      </c>
      <c r="AB181" s="38">
        <v>22102.892015215621</v>
      </c>
      <c r="AC181" s="38">
        <v>16729.13</v>
      </c>
      <c r="AD181" s="38">
        <v>191.5</v>
      </c>
      <c r="AE181" s="38">
        <v>985.55</v>
      </c>
      <c r="AF181" s="38">
        <v>63033.535058847672</v>
      </c>
      <c r="AG181" s="146">
        <v>107753</v>
      </c>
      <c r="AH181" s="38">
        <v>115959</v>
      </c>
      <c r="AI181" s="38">
        <v>0</v>
      </c>
      <c r="AJ181" s="38">
        <v>8206</v>
      </c>
      <c r="AK181" s="38">
        <v>8206</v>
      </c>
      <c r="AL181" s="38">
        <v>107753</v>
      </c>
      <c r="AM181" s="38">
        <v>107753</v>
      </c>
      <c r="AN181" s="38">
        <v>0</v>
      </c>
      <c r="AO181" s="38">
        <v>23156.871383999998</v>
      </c>
      <c r="AP181" s="38">
        <v>14950.871383999998</v>
      </c>
      <c r="AQ181" s="38">
        <v>8206</v>
      </c>
      <c r="AR181" s="38">
        <v>-235652</v>
      </c>
      <c r="AS181" s="38">
        <v>0</v>
      </c>
    </row>
    <row r="182" spans="2:45" s="1" customFormat="1" ht="14.25" x14ac:dyDescent="0.2">
      <c r="B182" s="33" t="s">
        <v>1808</v>
      </c>
      <c r="C182" s="34" t="s">
        <v>640</v>
      </c>
      <c r="D182" s="33" t="s">
        <v>641</v>
      </c>
      <c r="E182" s="33" t="s">
        <v>13</v>
      </c>
      <c r="F182" s="33" t="s">
        <v>11</v>
      </c>
      <c r="G182" s="33" t="s">
        <v>16</v>
      </c>
      <c r="H182" s="33" t="s">
        <v>25</v>
      </c>
      <c r="I182" s="33" t="s">
        <v>10</v>
      </c>
      <c r="J182" s="33" t="s">
        <v>12</v>
      </c>
      <c r="K182" s="33" t="s">
        <v>642</v>
      </c>
      <c r="L182" s="37">
        <v>2651</v>
      </c>
      <c r="M182" s="162">
        <v>89358.699655000004</v>
      </c>
      <c r="N182" s="38">
        <v>-50901</v>
      </c>
      <c r="O182" s="38">
        <v>42630.632244053493</v>
      </c>
      <c r="P182" s="31">
        <v>63905.499655000007</v>
      </c>
      <c r="Q182" s="39">
        <v>7883.7316680000004</v>
      </c>
      <c r="R182" s="40">
        <v>0</v>
      </c>
      <c r="S182" s="40">
        <v>5048.9040000019395</v>
      </c>
      <c r="T182" s="40">
        <v>253.09599999806051</v>
      </c>
      <c r="U182" s="41">
        <v>5302.0285910521352</v>
      </c>
      <c r="V182" s="42">
        <v>13185.760259052135</v>
      </c>
      <c r="W182" s="38">
        <v>77091.259914052149</v>
      </c>
      <c r="X182" s="38">
        <v>9466.6950000019424</v>
      </c>
      <c r="Y182" s="37">
        <v>67624.564914050206</v>
      </c>
      <c r="Z182" s="155">
        <v>0</v>
      </c>
      <c r="AA182" s="38">
        <v>6621.4749476100624</v>
      </c>
      <c r="AB182" s="38">
        <v>14511.695893768714</v>
      </c>
      <c r="AC182" s="38">
        <v>12016.6</v>
      </c>
      <c r="AD182" s="38">
        <v>463.5</v>
      </c>
      <c r="AE182" s="38">
        <v>0</v>
      </c>
      <c r="AF182" s="38">
        <v>33613.270841378777</v>
      </c>
      <c r="AG182" s="146">
        <v>38027</v>
      </c>
      <c r="AH182" s="38">
        <v>39855.800000000003</v>
      </c>
      <c r="AI182" s="38">
        <v>0</v>
      </c>
      <c r="AJ182" s="38">
        <v>1828.8000000000002</v>
      </c>
      <c r="AK182" s="38">
        <v>1828.8000000000002</v>
      </c>
      <c r="AL182" s="38">
        <v>38027</v>
      </c>
      <c r="AM182" s="38">
        <v>38027</v>
      </c>
      <c r="AN182" s="38">
        <v>0</v>
      </c>
      <c r="AO182" s="38">
        <v>63905.499655000007</v>
      </c>
      <c r="AP182" s="38">
        <v>62076.699655000004</v>
      </c>
      <c r="AQ182" s="38">
        <v>1828.8000000000029</v>
      </c>
      <c r="AR182" s="38">
        <v>-50901</v>
      </c>
      <c r="AS182" s="38">
        <v>0</v>
      </c>
    </row>
    <row r="183" spans="2:45" s="1" customFormat="1" ht="14.25" x14ac:dyDescent="0.2">
      <c r="B183" s="33" t="s">
        <v>1808</v>
      </c>
      <c r="C183" s="34" t="s">
        <v>538</v>
      </c>
      <c r="D183" s="33" t="s">
        <v>539</v>
      </c>
      <c r="E183" s="33" t="s">
        <v>13</v>
      </c>
      <c r="F183" s="33" t="s">
        <v>11</v>
      </c>
      <c r="G183" s="33" t="s">
        <v>16</v>
      </c>
      <c r="H183" s="33" t="s">
        <v>25</v>
      </c>
      <c r="I183" s="33" t="s">
        <v>10</v>
      </c>
      <c r="J183" s="33" t="s">
        <v>12</v>
      </c>
      <c r="K183" s="33" t="s">
        <v>540</v>
      </c>
      <c r="L183" s="37">
        <v>1595</v>
      </c>
      <c r="M183" s="162">
        <v>52619.511557999991</v>
      </c>
      <c r="N183" s="38">
        <v>7042</v>
      </c>
      <c r="O183" s="38">
        <v>0</v>
      </c>
      <c r="P183" s="31">
        <v>54113.561557999987</v>
      </c>
      <c r="Q183" s="39">
        <v>3558.964434</v>
      </c>
      <c r="R183" s="40">
        <v>0</v>
      </c>
      <c r="S183" s="40">
        <v>2321.8339611437486</v>
      </c>
      <c r="T183" s="40">
        <v>868.16603885625136</v>
      </c>
      <c r="U183" s="41">
        <v>3190.0172020853097</v>
      </c>
      <c r="V183" s="42">
        <v>6748.9816360853092</v>
      </c>
      <c r="W183" s="38">
        <v>60862.543194085294</v>
      </c>
      <c r="X183" s="38">
        <v>4353.4386771437494</v>
      </c>
      <c r="Y183" s="37">
        <v>56509.104516941545</v>
      </c>
      <c r="Z183" s="155">
        <v>0</v>
      </c>
      <c r="AA183" s="38">
        <v>1775.8546339450886</v>
      </c>
      <c r="AB183" s="38">
        <v>6796.6380830747239</v>
      </c>
      <c r="AC183" s="38">
        <v>8360.59</v>
      </c>
      <c r="AD183" s="38">
        <v>213</v>
      </c>
      <c r="AE183" s="38">
        <v>0</v>
      </c>
      <c r="AF183" s="38">
        <v>17146.082717019814</v>
      </c>
      <c r="AG183" s="146">
        <v>16365</v>
      </c>
      <c r="AH183" s="38">
        <v>17848.05</v>
      </c>
      <c r="AI183" s="38">
        <v>0</v>
      </c>
      <c r="AJ183" s="38">
        <v>0</v>
      </c>
      <c r="AK183" s="38">
        <v>0</v>
      </c>
      <c r="AL183" s="38">
        <v>16365</v>
      </c>
      <c r="AM183" s="38">
        <v>17848.05</v>
      </c>
      <c r="AN183" s="38">
        <v>1483.0499999999993</v>
      </c>
      <c r="AO183" s="38">
        <v>54113.561557999987</v>
      </c>
      <c r="AP183" s="38">
        <v>52630.511557999984</v>
      </c>
      <c r="AQ183" s="38">
        <v>1483.0500000000029</v>
      </c>
      <c r="AR183" s="38">
        <v>7042</v>
      </c>
      <c r="AS183" s="38">
        <v>0</v>
      </c>
    </row>
    <row r="184" spans="2:45" s="1" customFormat="1" ht="14.25" x14ac:dyDescent="0.2">
      <c r="B184" s="33" t="s">
        <v>1808</v>
      </c>
      <c r="C184" s="34" t="s">
        <v>511</v>
      </c>
      <c r="D184" s="33" t="s">
        <v>512</v>
      </c>
      <c r="E184" s="33" t="s">
        <v>13</v>
      </c>
      <c r="F184" s="33" t="s">
        <v>11</v>
      </c>
      <c r="G184" s="33" t="s">
        <v>16</v>
      </c>
      <c r="H184" s="33" t="s">
        <v>25</v>
      </c>
      <c r="I184" s="33" t="s">
        <v>10</v>
      </c>
      <c r="J184" s="33" t="s">
        <v>12</v>
      </c>
      <c r="K184" s="33" t="s">
        <v>513</v>
      </c>
      <c r="L184" s="37">
        <v>3500</v>
      </c>
      <c r="M184" s="162">
        <v>131175.19003999999</v>
      </c>
      <c r="N184" s="38">
        <v>-81945</v>
      </c>
      <c r="O184" s="38">
        <v>55231.227904836989</v>
      </c>
      <c r="P184" s="31">
        <v>96366.890039999984</v>
      </c>
      <c r="Q184" s="39">
        <v>12657.575387999999</v>
      </c>
      <c r="R184" s="40">
        <v>0</v>
      </c>
      <c r="S184" s="40">
        <v>3777.8031120014507</v>
      </c>
      <c r="T184" s="40">
        <v>3222.1968879985493</v>
      </c>
      <c r="U184" s="41">
        <v>7000.0377475226232</v>
      </c>
      <c r="V184" s="42">
        <v>19657.613135522624</v>
      </c>
      <c r="W184" s="38">
        <v>116024.50317552261</v>
      </c>
      <c r="X184" s="38">
        <v>7083.3808350014442</v>
      </c>
      <c r="Y184" s="37">
        <v>108941.12234052116</v>
      </c>
      <c r="Z184" s="155">
        <v>0</v>
      </c>
      <c r="AA184" s="38">
        <v>4236.7702622580309</v>
      </c>
      <c r="AB184" s="38">
        <v>23135.607718557054</v>
      </c>
      <c r="AC184" s="38">
        <v>19154.400000000001</v>
      </c>
      <c r="AD184" s="38">
        <v>288</v>
      </c>
      <c r="AE184" s="38">
        <v>0</v>
      </c>
      <c r="AF184" s="38">
        <v>46814.777980815088</v>
      </c>
      <c r="AG184" s="146">
        <v>34496</v>
      </c>
      <c r="AH184" s="38">
        <v>47136.7</v>
      </c>
      <c r="AI184" s="38">
        <v>0</v>
      </c>
      <c r="AJ184" s="38">
        <v>7971.7000000000007</v>
      </c>
      <c r="AK184" s="38">
        <v>7971.7000000000007</v>
      </c>
      <c r="AL184" s="38">
        <v>34496</v>
      </c>
      <c r="AM184" s="38">
        <v>39165</v>
      </c>
      <c r="AN184" s="38">
        <v>4669</v>
      </c>
      <c r="AO184" s="38">
        <v>96366.890039999984</v>
      </c>
      <c r="AP184" s="38">
        <v>83726.190039999987</v>
      </c>
      <c r="AQ184" s="38">
        <v>12640.699999999997</v>
      </c>
      <c r="AR184" s="38">
        <v>-81945</v>
      </c>
      <c r="AS184" s="38">
        <v>0</v>
      </c>
    </row>
    <row r="185" spans="2:45" s="1" customFormat="1" ht="14.25" x14ac:dyDescent="0.2">
      <c r="B185" s="33" t="s">
        <v>1808</v>
      </c>
      <c r="C185" s="34" t="s">
        <v>80</v>
      </c>
      <c r="D185" s="33" t="s">
        <v>81</v>
      </c>
      <c r="E185" s="33" t="s">
        <v>13</v>
      </c>
      <c r="F185" s="33" t="s">
        <v>11</v>
      </c>
      <c r="G185" s="33" t="s">
        <v>16</v>
      </c>
      <c r="H185" s="33" t="s">
        <v>25</v>
      </c>
      <c r="I185" s="33" t="s">
        <v>10</v>
      </c>
      <c r="J185" s="33" t="s">
        <v>12</v>
      </c>
      <c r="K185" s="33" t="s">
        <v>82</v>
      </c>
      <c r="L185" s="37">
        <v>2279</v>
      </c>
      <c r="M185" s="162">
        <v>96714.756110999995</v>
      </c>
      <c r="N185" s="38">
        <v>-71904</v>
      </c>
      <c r="O185" s="38">
        <v>59724.530566015936</v>
      </c>
      <c r="P185" s="31">
        <v>-38.75827790000767</v>
      </c>
      <c r="Q185" s="39">
        <v>8354.1216039999999</v>
      </c>
      <c r="R185" s="40">
        <v>38.75827790000767</v>
      </c>
      <c r="S185" s="40">
        <v>2062.5424160007919</v>
      </c>
      <c r="T185" s="40">
        <v>46586.978308115926</v>
      </c>
      <c r="U185" s="41">
        <v>48688.541553718598</v>
      </c>
      <c r="V185" s="42">
        <v>57042.663157718598</v>
      </c>
      <c r="W185" s="38">
        <v>57042.663157718598</v>
      </c>
      <c r="X185" s="38">
        <v>57042.400606016723</v>
      </c>
      <c r="Y185" s="37">
        <v>0.26255170187505428</v>
      </c>
      <c r="Z185" s="155">
        <v>0</v>
      </c>
      <c r="AA185" s="38">
        <v>5767.1033075282712</v>
      </c>
      <c r="AB185" s="38">
        <v>14253.612307270814</v>
      </c>
      <c r="AC185" s="38">
        <v>18008.989999999998</v>
      </c>
      <c r="AD185" s="38">
        <v>1415.1805925000001</v>
      </c>
      <c r="AE185" s="38">
        <v>0</v>
      </c>
      <c r="AF185" s="38">
        <v>39444.886207299081</v>
      </c>
      <c r="AG185" s="146">
        <v>18134</v>
      </c>
      <c r="AH185" s="38">
        <v>35173.485611099997</v>
      </c>
      <c r="AI185" s="38">
        <v>3051</v>
      </c>
      <c r="AJ185" s="38">
        <v>9671.4756111000006</v>
      </c>
      <c r="AK185" s="38">
        <v>6620.4756111000006</v>
      </c>
      <c r="AL185" s="38">
        <v>15083</v>
      </c>
      <c r="AM185" s="38">
        <v>25502.01</v>
      </c>
      <c r="AN185" s="38">
        <v>10419.009999999998</v>
      </c>
      <c r="AO185" s="38">
        <v>-38.75827790000767</v>
      </c>
      <c r="AP185" s="38">
        <v>-17078.243889000005</v>
      </c>
      <c r="AQ185" s="38">
        <v>17039.485611099997</v>
      </c>
      <c r="AR185" s="38">
        <v>-71904</v>
      </c>
      <c r="AS185" s="38">
        <v>0</v>
      </c>
    </row>
    <row r="186" spans="2:45" s="1" customFormat="1" ht="14.25" x14ac:dyDescent="0.2">
      <c r="B186" s="33" t="s">
        <v>1808</v>
      </c>
      <c r="C186" s="34" t="s">
        <v>968</v>
      </c>
      <c r="D186" s="33" t="s">
        <v>969</v>
      </c>
      <c r="E186" s="33" t="s">
        <v>13</v>
      </c>
      <c r="F186" s="33" t="s">
        <v>11</v>
      </c>
      <c r="G186" s="33" t="s">
        <v>16</v>
      </c>
      <c r="H186" s="33" t="s">
        <v>25</v>
      </c>
      <c r="I186" s="33" t="s">
        <v>10</v>
      </c>
      <c r="J186" s="33" t="s">
        <v>12</v>
      </c>
      <c r="K186" s="33" t="s">
        <v>970</v>
      </c>
      <c r="L186" s="37">
        <v>2492</v>
      </c>
      <c r="M186" s="162">
        <v>113599.57699900001</v>
      </c>
      <c r="N186" s="38">
        <v>-89569</v>
      </c>
      <c r="O186" s="38">
        <v>79234.605436719328</v>
      </c>
      <c r="P186" s="31">
        <v>-33590.943000999992</v>
      </c>
      <c r="Q186" s="39">
        <v>6378.1490050000002</v>
      </c>
      <c r="R186" s="40">
        <v>33590.943000999992</v>
      </c>
      <c r="S186" s="40">
        <v>3478.9308377156217</v>
      </c>
      <c r="T186" s="40">
        <v>61984.564010832866</v>
      </c>
      <c r="U186" s="41">
        <v>99054.97200092471</v>
      </c>
      <c r="V186" s="42">
        <v>105433.12100592471</v>
      </c>
      <c r="W186" s="38">
        <v>105433.12100592471</v>
      </c>
      <c r="X186" s="38">
        <v>82423.516235434945</v>
      </c>
      <c r="Y186" s="37">
        <v>23009.604770489765</v>
      </c>
      <c r="Z186" s="155">
        <v>0</v>
      </c>
      <c r="AA186" s="38">
        <v>2180.7431429319381</v>
      </c>
      <c r="AB186" s="38">
        <v>18798.255790147599</v>
      </c>
      <c r="AC186" s="38">
        <v>13607.97</v>
      </c>
      <c r="AD186" s="38">
        <v>685.43571075</v>
      </c>
      <c r="AE186" s="38">
        <v>0</v>
      </c>
      <c r="AF186" s="38">
        <v>35272.404643829534</v>
      </c>
      <c r="AG186" s="146">
        <v>17955</v>
      </c>
      <c r="AH186" s="38">
        <v>29885.48</v>
      </c>
      <c r="AI186" s="38">
        <v>0</v>
      </c>
      <c r="AJ186" s="38">
        <v>2000</v>
      </c>
      <c r="AK186" s="38">
        <v>2000</v>
      </c>
      <c r="AL186" s="38">
        <v>17955</v>
      </c>
      <c r="AM186" s="38">
        <v>27885.48</v>
      </c>
      <c r="AN186" s="38">
        <v>9930.48</v>
      </c>
      <c r="AO186" s="38">
        <v>-33590.943000999992</v>
      </c>
      <c r="AP186" s="38">
        <v>-45521.423000999988</v>
      </c>
      <c r="AQ186" s="38">
        <v>11930.48</v>
      </c>
      <c r="AR186" s="38">
        <v>-93839</v>
      </c>
      <c r="AS186" s="38">
        <v>4270</v>
      </c>
    </row>
    <row r="187" spans="2:45" s="1" customFormat="1" ht="14.25" x14ac:dyDescent="0.2">
      <c r="B187" s="33" t="s">
        <v>1808</v>
      </c>
      <c r="C187" s="34" t="s">
        <v>1352</v>
      </c>
      <c r="D187" s="33" t="s">
        <v>1353</v>
      </c>
      <c r="E187" s="33" t="s">
        <v>13</v>
      </c>
      <c r="F187" s="33" t="s">
        <v>11</v>
      </c>
      <c r="G187" s="33" t="s">
        <v>16</v>
      </c>
      <c r="H187" s="33" t="s">
        <v>25</v>
      </c>
      <c r="I187" s="33" t="s">
        <v>10</v>
      </c>
      <c r="J187" s="33" t="s">
        <v>12</v>
      </c>
      <c r="K187" s="33" t="s">
        <v>1354</v>
      </c>
      <c r="L187" s="37">
        <v>1760</v>
      </c>
      <c r="M187" s="162">
        <v>133302.994775</v>
      </c>
      <c r="N187" s="38">
        <v>-96671</v>
      </c>
      <c r="O187" s="38">
        <v>47984.577766643932</v>
      </c>
      <c r="P187" s="31">
        <v>13765.394774999993</v>
      </c>
      <c r="Q187" s="39">
        <v>4895.3129220000001</v>
      </c>
      <c r="R187" s="40">
        <v>0</v>
      </c>
      <c r="S187" s="40">
        <v>1149.0433702861556</v>
      </c>
      <c r="T187" s="40">
        <v>25151.897732382753</v>
      </c>
      <c r="U187" s="41">
        <v>26301.082930578807</v>
      </c>
      <c r="V187" s="42">
        <v>31196.395852578808</v>
      </c>
      <c r="W187" s="38">
        <v>44961.790627578797</v>
      </c>
      <c r="X187" s="38">
        <v>32483.739337930088</v>
      </c>
      <c r="Y187" s="37">
        <v>12478.051289648709</v>
      </c>
      <c r="Z187" s="155">
        <v>0</v>
      </c>
      <c r="AA187" s="38">
        <v>2764.463615159907</v>
      </c>
      <c r="AB187" s="38">
        <v>10233.970775994239</v>
      </c>
      <c r="AC187" s="38">
        <v>12889.06</v>
      </c>
      <c r="AD187" s="38">
        <v>1499.92</v>
      </c>
      <c r="AE187" s="38">
        <v>546.08000000000004</v>
      </c>
      <c r="AF187" s="38">
        <v>27933.494391154149</v>
      </c>
      <c r="AG187" s="146">
        <v>0</v>
      </c>
      <c r="AH187" s="38">
        <v>29194.399999999998</v>
      </c>
      <c r="AI187" s="38">
        <v>0</v>
      </c>
      <c r="AJ187" s="38">
        <v>9500</v>
      </c>
      <c r="AK187" s="38">
        <v>9500</v>
      </c>
      <c r="AL187" s="38">
        <v>0</v>
      </c>
      <c r="AM187" s="38">
        <v>19694.399999999998</v>
      </c>
      <c r="AN187" s="38">
        <v>19694.399999999998</v>
      </c>
      <c r="AO187" s="38">
        <v>13765.394774999993</v>
      </c>
      <c r="AP187" s="38">
        <v>-15429.005225000004</v>
      </c>
      <c r="AQ187" s="38">
        <v>29194.399999999994</v>
      </c>
      <c r="AR187" s="38">
        <v>-96671</v>
      </c>
      <c r="AS187" s="38">
        <v>0</v>
      </c>
    </row>
    <row r="188" spans="2:45" s="1" customFormat="1" ht="14.25" x14ac:dyDescent="0.2">
      <c r="B188" s="33" t="s">
        <v>1808</v>
      </c>
      <c r="C188" s="34" t="s">
        <v>589</v>
      </c>
      <c r="D188" s="33" t="s">
        <v>590</v>
      </c>
      <c r="E188" s="33" t="s">
        <v>13</v>
      </c>
      <c r="F188" s="33" t="s">
        <v>11</v>
      </c>
      <c r="G188" s="33" t="s">
        <v>16</v>
      </c>
      <c r="H188" s="33" t="s">
        <v>25</v>
      </c>
      <c r="I188" s="33" t="s">
        <v>10</v>
      </c>
      <c r="J188" s="33" t="s">
        <v>12</v>
      </c>
      <c r="K188" s="33" t="s">
        <v>591</v>
      </c>
      <c r="L188" s="37">
        <v>2279</v>
      </c>
      <c r="M188" s="162">
        <v>220535.18390999999</v>
      </c>
      <c r="N188" s="38">
        <v>-152264.46</v>
      </c>
      <c r="O188" s="38">
        <v>109527.14125064261</v>
      </c>
      <c r="P188" s="31">
        <v>30272.433909999992</v>
      </c>
      <c r="Q188" s="39">
        <v>15526.728617000001</v>
      </c>
      <c r="R188" s="40">
        <v>0</v>
      </c>
      <c r="S188" s="40">
        <v>2654.395613715305</v>
      </c>
      <c r="T188" s="40">
        <v>54556.432536592525</v>
      </c>
      <c r="U188" s="41">
        <v>57211.13665988353</v>
      </c>
      <c r="V188" s="42">
        <v>72737.865276883531</v>
      </c>
      <c r="W188" s="38">
        <v>103010.29918688352</v>
      </c>
      <c r="X188" s="38">
        <v>71027.566661357938</v>
      </c>
      <c r="Y188" s="37">
        <v>31982.732525525586</v>
      </c>
      <c r="Z188" s="155">
        <v>0</v>
      </c>
      <c r="AA188" s="38">
        <v>7975.0199860708635</v>
      </c>
      <c r="AB188" s="38">
        <v>20008.143762264524</v>
      </c>
      <c r="AC188" s="38">
        <v>9552.91</v>
      </c>
      <c r="AD188" s="38">
        <v>0</v>
      </c>
      <c r="AE188" s="38">
        <v>71.44</v>
      </c>
      <c r="AF188" s="38">
        <v>37607.51374833539</v>
      </c>
      <c r="AG188" s="146">
        <v>5168</v>
      </c>
      <c r="AH188" s="38">
        <v>42468.71</v>
      </c>
      <c r="AI188" s="38">
        <v>5168</v>
      </c>
      <c r="AJ188" s="38">
        <v>16966.7</v>
      </c>
      <c r="AK188" s="38">
        <v>11798.7</v>
      </c>
      <c r="AL188" s="38">
        <v>0</v>
      </c>
      <c r="AM188" s="38">
        <v>25502.01</v>
      </c>
      <c r="AN188" s="38">
        <v>25502.01</v>
      </c>
      <c r="AO188" s="38">
        <v>30272.433909999992</v>
      </c>
      <c r="AP188" s="38">
        <v>-7028.2760900000067</v>
      </c>
      <c r="AQ188" s="38">
        <v>37300.709999999992</v>
      </c>
      <c r="AR188" s="38">
        <v>-152264.46</v>
      </c>
      <c r="AS188" s="38">
        <v>0</v>
      </c>
    </row>
    <row r="189" spans="2:45" s="1" customFormat="1" ht="14.25" x14ac:dyDescent="0.2">
      <c r="B189" s="33" t="s">
        <v>1808</v>
      </c>
      <c r="C189" s="34" t="s">
        <v>1001</v>
      </c>
      <c r="D189" s="33" t="s">
        <v>1002</v>
      </c>
      <c r="E189" s="33" t="s">
        <v>13</v>
      </c>
      <c r="F189" s="33" t="s">
        <v>11</v>
      </c>
      <c r="G189" s="33" t="s">
        <v>16</v>
      </c>
      <c r="H189" s="33" t="s">
        <v>25</v>
      </c>
      <c r="I189" s="33" t="s">
        <v>10</v>
      </c>
      <c r="J189" s="33" t="s">
        <v>12</v>
      </c>
      <c r="K189" s="33" t="s">
        <v>1003</v>
      </c>
      <c r="L189" s="37">
        <v>3933</v>
      </c>
      <c r="M189" s="162">
        <v>187040.694781</v>
      </c>
      <c r="N189" s="38">
        <v>-47920</v>
      </c>
      <c r="O189" s="38">
        <v>31390.079435481068</v>
      </c>
      <c r="P189" s="31">
        <v>142371.96478099999</v>
      </c>
      <c r="Q189" s="39">
        <v>14357.490637999999</v>
      </c>
      <c r="R189" s="40">
        <v>0</v>
      </c>
      <c r="S189" s="40">
        <v>8400.0246777175125</v>
      </c>
      <c r="T189" s="40">
        <v>-28.859946143913476</v>
      </c>
      <c r="U189" s="41">
        <v>8371.2098731064689</v>
      </c>
      <c r="V189" s="42">
        <v>22728.700511106468</v>
      </c>
      <c r="W189" s="38">
        <v>165100.66529210645</v>
      </c>
      <c r="X189" s="38">
        <v>15750.046270717517</v>
      </c>
      <c r="Y189" s="37">
        <v>149350.61902138893</v>
      </c>
      <c r="Z189" s="155">
        <v>0</v>
      </c>
      <c r="AA189" s="38">
        <v>11570.13694651191</v>
      </c>
      <c r="AB189" s="38">
        <v>28737.850471851718</v>
      </c>
      <c r="AC189" s="38">
        <v>16486.009999999998</v>
      </c>
      <c r="AD189" s="38">
        <v>463.91538630737995</v>
      </c>
      <c r="AE189" s="38">
        <v>0</v>
      </c>
      <c r="AF189" s="38">
        <v>57257.912804671003</v>
      </c>
      <c r="AG189" s="146">
        <v>17628</v>
      </c>
      <c r="AH189" s="38">
        <v>53037.27</v>
      </c>
      <c r="AI189" s="38">
        <v>0</v>
      </c>
      <c r="AJ189" s="38">
        <v>9027</v>
      </c>
      <c r="AK189" s="38">
        <v>9027</v>
      </c>
      <c r="AL189" s="38">
        <v>17628</v>
      </c>
      <c r="AM189" s="38">
        <v>44010.27</v>
      </c>
      <c r="AN189" s="38">
        <v>26382.269999999997</v>
      </c>
      <c r="AO189" s="38">
        <v>142371.96478099999</v>
      </c>
      <c r="AP189" s="38">
        <v>106962.694781</v>
      </c>
      <c r="AQ189" s="38">
        <v>35409.26999999999</v>
      </c>
      <c r="AR189" s="38">
        <v>-47920</v>
      </c>
      <c r="AS189" s="38">
        <v>0</v>
      </c>
    </row>
    <row r="190" spans="2:45" s="1" customFormat="1" ht="14.25" x14ac:dyDescent="0.2">
      <c r="B190" s="33" t="s">
        <v>1808</v>
      </c>
      <c r="C190" s="34" t="s">
        <v>571</v>
      </c>
      <c r="D190" s="33" t="s">
        <v>572</v>
      </c>
      <c r="E190" s="33" t="s">
        <v>13</v>
      </c>
      <c r="F190" s="33" t="s">
        <v>11</v>
      </c>
      <c r="G190" s="33" t="s">
        <v>16</v>
      </c>
      <c r="H190" s="33" t="s">
        <v>25</v>
      </c>
      <c r="I190" s="33" t="s">
        <v>10</v>
      </c>
      <c r="J190" s="33" t="s">
        <v>12</v>
      </c>
      <c r="K190" s="33" t="s">
        <v>573</v>
      </c>
      <c r="L190" s="37">
        <v>1407</v>
      </c>
      <c r="M190" s="162">
        <v>36378.246784000003</v>
      </c>
      <c r="N190" s="38">
        <v>-27701</v>
      </c>
      <c r="O190" s="38">
        <v>25901</v>
      </c>
      <c r="P190" s="31">
        <v>20239.576784000004</v>
      </c>
      <c r="Q190" s="39">
        <v>1930.750755</v>
      </c>
      <c r="R190" s="40">
        <v>0</v>
      </c>
      <c r="S190" s="40">
        <v>1407.3895520005403</v>
      </c>
      <c r="T190" s="40">
        <v>4129.345632410761</v>
      </c>
      <c r="U190" s="41">
        <v>5536.7650412736775</v>
      </c>
      <c r="V190" s="42">
        <v>7467.5157962736776</v>
      </c>
      <c r="W190" s="38">
        <v>27707.092580273682</v>
      </c>
      <c r="X190" s="38">
        <v>7600.9937290005328</v>
      </c>
      <c r="Y190" s="37">
        <v>20106.098851273149</v>
      </c>
      <c r="Z190" s="155">
        <v>0</v>
      </c>
      <c r="AA190" s="38">
        <v>1932.6026009120296</v>
      </c>
      <c r="AB190" s="38">
        <v>5936.9314974398021</v>
      </c>
      <c r="AC190" s="38">
        <v>9253.9399999999987</v>
      </c>
      <c r="AD190" s="38">
        <v>253.5</v>
      </c>
      <c r="AE190" s="38">
        <v>0</v>
      </c>
      <c r="AF190" s="38">
        <v>17376.974098351831</v>
      </c>
      <c r="AG190" s="146">
        <v>8119</v>
      </c>
      <c r="AH190" s="38">
        <v>17544.330000000002</v>
      </c>
      <c r="AI190" s="38">
        <v>0</v>
      </c>
      <c r="AJ190" s="38">
        <v>1800</v>
      </c>
      <c r="AK190" s="38">
        <v>1800</v>
      </c>
      <c r="AL190" s="38">
        <v>8119</v>
      </c>
      <c r="AM190" s="38">
        <v>15744.33</v>
      </c>
      <c r="AN190" s="38">
        <v>7625.33</v>
      </c>
      <c r="AO190" s="38">
        <v>20239.576784000004</v>
      </c>
      <c r="AP190" s="38">
        <v>10814.246784000004</v>
      </c>
      <c r="AQ190" s="38">
        <v>9425.3300000000017</v>
      </c>
      <c r="AR190" s="38">
        <v>-27701</v>
      </c>
      <c r="AS190" s="38">
        <v>0</v>
      </c>
    </row>
    <row r="191" spans="2:45" s="1" customFormat="1" ht="14.25" x14ac:dyDescent="0.2">
      <c r="B191" s="33" t="s">
        <v>1808</v>
      </c>
      <c r="C191" s="34" t="s">
        <v>1711</v>
      </c>
      <c r="D191" s="33" t="s">
        <v>1712</v>
      </c>
      <c r="E191" s="33" t="s">
        <v>13</v>
      </c>
      <c r="F191" s="33" t="s">
        <v>11</v>
      </c>
      <c r="G191" s="33" t="s">
        <v>16</v>
      </c>
      <c r="H191" s="33" t="s">
        <v>25</v>
      </c>
      <c r="I191" s="33" t="s">
        <v>10</v>
      </c>
      <c r="J191" s="33" t="s">
        <v>12</v>
      </c>
      <c r="K191" s="33" t="s">
        <v>1713</v>
      </c>
      <c r="L191" s="37">
        <v>2586</v>
      </c>
      <c r="M191" s="162">
        <v>51679.417541999996</v>
      </c>
      <c r="N191" s="38">
        <v>-41556</v>
      </c>
      <c r="O191" s="38">
        <v>24349.479553298021</v>
      </c>
      <c r="P191" s="31">
        <v>39464.957541999996</v>
      </c>
      <c r="Q191" s="39">
        <v>5041.0938079999996</v>
      </c>
      <c r="R191" s="40">
        <v>0</v>
      </c>
      <c r="S191" s="40">
        <v>4504.6643725731583</v>
      </c>
      <c r="T191" s="40">
        <v>667.33562742684171</v>
      </c>
      <c r="U191" s="41">
        <v>5172.0278900267149</v>
      </c>
      <c r="V191" s="42">
        <v>10213.121698026715</v>
      </c>
      <c r="W191" s="38">
        <v>49678.079240026709</v>
      </c>
      <c r="X191" s="38">
        <v>8446.2456985731551</v>
      </c>
      <c r="Y191" s="37">
        <v>41231.833541453554</v>
      </c>
      <c r="Z191" s="155">
        <v>0</v>
      </c>
      <c r="AA191" s="38">
        <v>3347.0476005871051</v>
      </c>
      <c r="AB191" s="38">
        <v>19538.144663432595</v>
      </c>
      <c r="AC191" s="38">
        <v>10839.77</v>
      </c>
      <c r="AD191" s="38">
        <v>1070.425</v>
      </c>
      <c r="AE191" s="38">
        <v>186.6</v>
      </c>
      <c r="AF191" s="38">
        <v>34981.987264019706</v>
      </c>
      <c r="AG191" s="146">
        <v>17026</v>
      </c>
      <c r="AH191" s="38">
        <v>32290.54</v>
      </c>
      <c r="AI191" s="38">
        <v>0</v>
      </c>
      <c r="AJ191" s="38">
        <v>3353.2000000000003</v>
      </c>
      <c r="AK191" s="38">
        <v>3353.2000000000003</v>
      </c>
      <c r="AL191" s="38">
        <v>17026</v>
      </c>
      <c r="AM191" s="38">
        <v>28937.34</v>
      </c>
      <c r="AN191" s="38">
        <v>11911.34</v>
      </c>
      <c r="AO191" s="38">
        <v>39464.957541999996</v>
      </c>
      <c r="AP191" s="38">
        <v>24200.417541999999</v>
      </c>
      <c r="AQ191" s="38">
        <v>15264.54</v>
      </c>
      <c r="AR191" s="38">
        <v>-41556</v>
      </c>
      <c r="AS191" s="38">
        <v>0</v>
      </c>
    </row>
    <row r="192" spans="2:45" s="1" customFormat="1" ht="14.25" x14ac:dyDescent="0.2">
      <c r="B192" s="33" t="s">
        <v>1808</v>
      </c>
      <c r="C192" s="34" t="s">
        <v>1577</v>
      </c>
      <c r="D192" s="33" t="s">
        <v>1578</v>
      </c>
      <c r="E192" s="33" t="s">
        <v>13</v>
      </c>
      <c r="F192" s="33" t="s">
        <v>11</v>
      </c>
      <c r="G192" s="33" t="s">
        <v>16</v>
      </c>
      <c r="H192" s="33" t="s">
        <v>25</v>
      </c>
      <c r="I192" s="33" t="s">
        <v>10</v>
      </c>
      <c r="J192" s="33" t="s">
        <v>22</v>
      </c>
      <c r="K192" s="33" t="s">
        <v>1579</v>
      </c>
      <c r="L192" s="37">
        <v>980</v>
      </c>
      <c r="M192" s="162">
        <v>23878.930012000004</v>
      </c>
      <c r="N192" s="38">
        <v>-89178.52</v>
      </c>
      <c r="O192" s="38">
        <v>86790.626998799999</v>
      </c>
      <c r="P192" s="31">
        <v>-53326.316986799997</v>
      </c>
      <c r="Q192" s="39">
        <v>1653.79772</v>
      </c>
      <c r="R192" s="40">
        <v>53326.316986799997</v>
      </c>
      <c r="S192" s="40">
        <v>1103.5194617147095</v>
      </c>
      <c r="T192" s="40">
        <v>69542.896583472597</v>
      </c>
      <c r="U192" s="41">
        <v>123973.40155535084</v>
      </c>
      <c r="V192" s="42">
        <v>125627.19927535084</v>
      </c>
      <c r="W192" s="38">
        <v>125627.19927535084</v>
      </c>
      <c r="X192" s="38">
        <v>88171.507798514707</v>
      </c>
      <c r="Y192" s="37">
        <v>37455.691476836131</v>
      </c>
      <c r="Z192" s="155">
        <v>0</v>
      </c>
      <c r="AA192" s="38">
        <v>3964.9925953186735</v>
      </c>
      <c r="AB192" s="38">
        <v>10229.895019317924</v>
      </c>
      <c r="AC192" s="38">
        <v>4107.88</v>
      </c>
      <c r="AD192" s="38">
        <v>2243</v>
      </c>
      <c r="AE192" s="38">
        <v>228.3</v>
      </c>
      <c r="AF192" s="38">
        <v>20774.067614636599</v>
      </c>
      <c r="AG192" s="146">
        <v>0</v>
      </c>
      <c r="AH192" s="38">
        <v>11973.273001199999</v>
      </c>
      <c r="AI192" s="38">
        <v>0</v>
      </c>
      <c r="AJ192" s="38">
        <v>2387.8930012000005</v>
      </c>
      <c r="AK192" s="38">
        <v>2387.8930012000005</v>
      </c>
      <c r="AL192" s="38">
        <v>0</v>
      </c>
      <c r="AM192" s="38">
        <v>9585.3799999999992</v>
      </c>
      <c r="AN192" s="38">
        <v>9585.3799999999992</v>
      </c>
      <c r="AO192" s="38">
        <v>-53326.316986799997</v>
      </c>
      <c r="AP192" s="38">
        <v>-65299.589987999992</v>
      </c>
      <c r="AQ192" s="38">
        <v>11973.273001199996</v>
      </c>
      <c r="AR192" s="38">
        <v>-89178.52</v>
      </c>
      <c r="AS192" s="38">
        <v>0</v>
      </c>
    </row>
    <row r="193" spans="2:45" s="1" customFormat="1" ht="14.25" x14ac:dyDescent="0.2">
      <c r="B193" s="33" t="s">
        <v>1808</v>
      </c>
      <c r="C193" s="34" t="s">
        <v>1040</v>
      </c>
      <c r="D193" s="33" t="s">
        <v>1041</v>
      </c>
      <c r="E193" s="33" t="s">
        <v>13</v>
      </c>
      <c r="F193" s="33" t="s">
        <v>11</v>
      </c>
      <c r="G193" s="33" t="s">
        <v>16</v>
      </c>
      <c r="H193" s="33" t="s">
        <v>25</v>
      </c>
      <c r="I193" s="33" t="s">
        <v>10</v>
      </c>
      <c r="J193" s="33" t="s">
        <v>12</v>
      </c>
      <c r="K193" s="33" t="s">
        <v>1042</v>
      </c>
      <c r="L193" s="37">
        <v>1512</v>
      </c>
      <c r="M193" s="162">
        <v>87156.716967999993</v>
      </c>
      <c r="N193" s="38">
        <v>-22268</v>
      </c>
      <c r="O193" s="38">
        <v>7542.8017417780493</v>
      </c>
      <c r="P193" s="31">
        <v>83391.996967999992</v>
      </c>
      <c r="Q193" s="39">
        <v>4473.4115190000002</v>
      </c>
      <c r="R193" s="40">
        <v>0</v>
      </c>
      <c r="S193" s="40">
        <v>1356.7898502862356</v>
      </c>
      <c r="T193" s="40">
        <v>1667.2101497137644</v>
      </c>
      <c r="U193" s="41">
        <v>3024.0163069297732</v>
      </c>
      <c r="V193" s="42">
        <v>7497.4278259297735</v>
      </c>
      <c r="W193" s="38">
        <v>90889.424793929764</v>
      </c>
      <c r="X193" s="38">
        <v>2543.9809692862327</v>
      </c>
      <c r="Y193" s="37">
        <v>88345.443824643531</v>
      </c>
      <c r="Z193" s="155">
        <v>0</v>
      </c>
      <c r="AA193" s="38">
        <v>496.71366074453556</v>
      </c>
      <c r="AB193" s="38">
        <v>7220.2228144543424</v>
      </c>
      <c r="AC193" s="38">
        <v>13860.83</v>
      </c>
      <c r="AD193" s="38">
        <v>93.993904499999999</v>
      </c>
      <c r="AE193" s="38">
        <v>0</v>
      </c>
      <c r="AF193" s="38">
        <v>21671.760379698877</v>
      </c>
      <c r="AG193" s="146">
        <v>0</v>
      </c>
      <c r="AH193" s="38">
        <v>25420.28</v>
      </c>
      <c r="AI193" s="38">
        <v>0</v>
      </c>
      <c r="AJ193" s="38">
        <v>8501</v>
      </c>
      <c r="AK193" s="38">
        <v>8501</v>
      </c>
      <c r="AL193" s="38">
        <v>0</v>
      </c>
      <c r="AM193" s="38">
        <v>16919.28</v>
      </c>
      <c r="AN193" s="38">
        <v>16919.28</v>
      </c>
      <c r="AO193" s="38">
        <v>83391.996967999992</v>
      </c>
      <c r="AP193" s="38">
        <v>57971.716967999993</v>
      </c>
      <c r="AQ193" s="38">
        <v>25420.28</v>
      </c>
      <c r="AR193" s="38">
        <v>-22268</v>
      </c>
      <c r="AS193" s="38">
        <v>0</v>
      </c>
    </row>
    <row r="194" spans="2:45" s="1" customFormat="1" ht="14.25" x14ac:dyDescent="0.2">
      <c r="B194" s="33" t="s">
        <v>1808</v>
      </c>
      <c r="C194" s="34" t="s">
        <v>747</v>
      </c>
      <c r="D194" s="33" t="s">
        <v>748</v>
      </c>
      <c r="E194" s="33" t="s">
        <v>13</v>
      </c>
      <c r="F194" s="33" t="s">
        <v>11</v>
      </c>
      <c r="G194" s="33" t="s">
        <v>16</v>
      </c>
      <c r="H194" s="33" t="s">
        <v>25</v>
      </c>
      <c r="I194" s="33" t="s">
        <v>10</v>
      </c>
      <c r="J194" s="33" t="s">
        <v>12</v>
      </c>
      <c r="K194" s="33" t="s">
        <v>749</v>
      </c>
      <c r="L194" s="37">
        <v>2065</v>
      </c>
      <c r="M194" s="162">
        <v>112475.98791300002</v>
      </c>
      <c r="N194" s="38">
        <v>-61969</v>
      </c>
      <c r="O194" s="38">
        <v>41443.046128133436</v>
      </c>
      <c r="P194" s="31">
        <v>62207.337913000025</v>
      </c>
      <c r="Q194" s="39">
        <v>8832.5436869999994</v>
      </c>
      <c r="R194" s="40">
        <v>0</v>
      </c>
      <c r="S194" s="40">
        <v>2489.0070948580988</v>
      </c>
      <c r="T194" s="40">
        <v>1640.9929051419012</v>
      </c>
      <c r="U194" s="41">
        <v>4130.0222710383478</v>
      </c>
      <c r="V194" s="42">
        <v>12962.565958038347</v>
      </c>
      <c r="W194" s="38">
        <v>75169.903871038376</v>
      </c>
      <c r="X194" s="38">
        <v>4666.888302858104</v>
      </c>
      <c r="Y194" s="37">
        <v>70503.015568180272</v>
      </c>
      <c r="Z194" s="155">
        <v>0</v>
      </c>
      <c r="AA194" s="38">
        <v>7875.3260020888401</v>
      </c>
      <c r="AB194" s="38">
        <v>22433.25870939601</v>
      </c>
      <c r="AC194" s="38">
        <v>13894.329999999998</v>
      </c>
      <c r="AD194" s="38">
        <v>886</v>
      </c>
      <c r="AE194" s="38">
        <v>581.5</v>
      </c>
      <c r="AF194" s="38">
        <v>45670.414711484846</v>
      </c>
      <c r="AG194" s="146">
        <v>8100</v>
      </c>
      <c r="AH194" s="38">
        <v>31607.35</v>
      </c>
      <c r="AI194" s="38">
        <v>0</v>
      </c>
      <c r="AJ194" s="38">
        <v>8500</v>
      </c>
      <c r="AK194" s="38">
        <v>8500</v>
      </c>
      <c r="AL194" s="38">
        <v>8100</v>
      </c>
      <c r="AM194" s="38">
        <v>23107.35</v>
      </c>
      <c r="AN194" s="38">
        <v>15007.349999999999</v>
      </c>
      <c r="AO194" s="38">
        <v>62207.337913000025</v>
      </c>
      <c r="AP194" s="38">
        <v>38699.987913000026</v>
      </c>
      <c r="AQ194" s="38">
        <v>23507.350000000006</v>
      </c>
      <c r="AR194" s="38">
        <v>-61969</v>
      </c>
      <c r="AS194" s="38">
        <v>0</v>
      </c>
    </row>
    <row r="195" spans="2:45" s="1" customFormat="1" ht="14.25" x14ac:dyDescent="0.2">
      <c r="B195" s="33" t="s">
        <v>1808</v>
      </c>
      <c r="C195" s="34" t="s">
        <v>664</v>
      </c>
      <c r="D195" s="33" t="s">
        <v>665</v>
      </c>
      <c r="E195" s="33" t="s">
        <v>13</v>
      </c>
      <c r="F195" s="33" t="s">
        <v>11</v>
      </c>
      <c r="G195" s="33" t="s">
        <v>16</v>
      </c>
      <c r="H195" s="33" t="s">
        <v>25</v>
      </c>
      <c r="I195" s="33" t="s">
        <v>10</v>
      </c>
      <c r="J195" s="33" t="s">
        <v>12</v>
      </c>
      <c r="K195" s="33" t="s">
        <v>666</v>
      </c>
      <c r="L195" s="37">
        <v>1118</v>
      </c>
      <c r="M195" s="162">
        <v>29247.538381999999</v>
      </c>
      <c r="N195" s="38">
        <v>-64007</v>
      </c>
      <c r="O195" s="38">
        <v>61082.246161800002</v>
      </c>
      <c r="P195" s="31">
        <v>-19324.287779800001</v>
      </c>
      <c r="Q195" s="39">
        <v>1575.612108</v>
      </c>
      <c r="R195" s="40">
        <v>19324.287779800001</v>
      </c>
      <c r="S195" s="40">
        <v>1296.7750857147839</v>
      </c>
      <c r="T195" s="40">
        <v>49975.012101199376</v>
      </c>
      <c r="U195" s="41">
        <v>70596.455656276579</v>
      </c>
      <c r="V195" s="42">
        <v>72172.06776427658</v>
      </c>
      <c r="W195" s="38">
        <v>72172.06776427658</v>
      </c>
      <c r="X195" s="38">
        <v>63072.765539514789</v>
      </c>
      <c r="Y195" s="37">
        <v>9099.3022247617919</v>
      </c>
      <c r="Z195" s="155">
        <v>0</v>
      </c>
      <c r="AA195" s="38">
        <v>3786.0069628116389</v>
      </c>
      <c r="AB195" s="38">
        <v>5727.637816885861</v>
      </c>
      <c r="AC195" s="38">
        <v>8791.380000000001</v>
      </c>
      <c r="AD195" s="38">
        <v>0</v>
      </c>
      <c r="AE195" s="38">
        <v>0</v>
      </c>
      <c r="AF195" s="38">
        <v>18305.024779697502</v>
      </c>
      <c r="AG195" s="146">
        <v>271</v>
      </c>
      <c r="AH195" s="38">
        <v>15435.1738382</v>
      </c>
      <c r="AI195" s="38">
        <v>0</v>
      </c>
      <c r="AJ195" s="38">
        <v>2924.7538382000002</v>
      </c>
      <c r="AK195" s="38">
        <v>2924.7538382000002</v>
      </c>
      <c r="AL195" s="38">
        <v>271</v>
      </c>
      <c r="AM195" s="38">
        <v>12510.42</v>
      </c>
      <c r="AN195" s="38">
        <v>12239.42</v>
      </c>
      <c r="AO195" s="38">
        <v>-19324.287779800001</v>
      </c>
      <c r="AP195" s="38">
        <v>-34488.461618000001</v>
      </c>
      <c r="AQ195" s="38">
        <v>15164.1738382</v>
      </c>
      <c r="AR195" s="38">
        <v>-64007</v>
      </c>
      <c r="AS195" s="38">
        <v>0</v>
      </c>
    </row>
    <row r="196" spans="2:45" s="1" customFormat="1" ht="14.25" x14ac:dyDescent="0.2">
      <c r="B196" s="33" t="s">
        <v>1808</v>
      </c>
      <c r="C196" s="34" t="s">
        <v>425</v>
      </c>
      <c r="D196" s="33" t="s">
        <v>426</v>
      </c>
      <c r="E196" s="33" t="s">
        <v>13</v>
      </c>
      <c r="F196" s="33" t="s">
        <v>11</v>
      </c>
      <c r="G196" s="33" t="s">
        <v>16</v>
      </c>
      <c r="H196" s="33" t="s">
        <v>25</v>
      </c>
      <c r="I196" s="33" t="s">
        <v>10</v>
      </c>
      <c r="J196" s="33" t="s">
        <v>21</v>
      </c>
      <c r="K196" s="33" t="s">
        <v>427</v>
      </c>
      <c r="L196" s="37">
        <v>11552</v>
      </c>
      <c r="M196" s="162">
        <v>890049.33821099985</v>
      </c>
      <c r="N196" s="38">
        <v>-555422</v>
      </c>
      <c r="O196" s="38">
        <v>425226.92033318203</v>
      </c>
      <c r="P196" s="31">
        <v>407566.33821099985</v>
      </c>
      <c r="Q196" s="39">
        <v>72276.854452</v>
      </c>
      <c r="R196" s="40">
        <v>0</v>
      </c>
      <c r="S196" s="40">
        <v>14631.073310862759</v>
      </c>
      <c r="T196" s="40">
        <v>8472.9266891372408</v>
      </c>
      <c r="U196" s="41">
        <v>23104.124588394669</v>
      </c>
      <c r="V196" s="42">
        <v>95380.979040394668</v>
      </c>
      <c r="W196" s="38">
        <v>502947.3172513945</v>
      </c>
      <c r="X196" s="38">
        <v>27433.262457862787</v>
      </c>
      <c r="Y196" s="37">
        <v>475514.05479353172</v>
      </c>
      <c r="Z196" s="155">
        <v>0</v>
      </c>
      <c r="AA196" s="38">
        <v>30797.910050674422</v>
      </c>
      <c r="AB196" s="38">
        <v>98287.523734813614</v>
      </c>
      <c r="AC196" s="38">
        <v>51246.1</v>
      </c>
      <c r="AD196" s="38">
        <v>2582.7487893764251</v>
      </c>
      <c r="AE196" s="38">
        <v>1237.42</v>
      </c>
      <c r="AF196" s="38">
        <v>184151.7025748645</v>
      </c>
      <c r="AG196" s="146">
        <v>314730</v>
      </c>
      <c r="AH196" s="38">
        <v>314730</v>
      </c>
      <c r="AI196" s="38">
        <v>69613</v>
      </c>
      <c r="AJ196" s="38">
        <v>69613</v>
      </c>
      <c r="AK196" s="38">
        <v>0</v>
      </c>
      <c r="AL196" s="38">
        <v>245117</v>
      </c>
      <c r="AM196" s="38">
        <v>245117</v>
      </c>
      <c r="AN196" s="38">
        <v>0</v>
      </c>
      <c r="AO196" s="38">
        <v>407566.33821099985</v>
      </c>
      <c r="AP196" s="38">
        <v>407566.33821099985</v>
      </c>
      <c r="AQ196" s="38">
        <v>0</v>
      </c>
      <c r="AR196" s="38">
        <v>-555422</v>
      </c>
      <c r="AS196" s="38">
        <v>0</v>
      </c>
    </row>
    <row r="197" spans="2:45" s="1" customFormat="1" ht="14.25" x14ac:dyDescent="0.2">
      <c r="B197" s="33" t="s">
        <v>1808</v>
      </c>
      <c r="C197" s="34" t="s">
        <v>953</v>
      </c>
      <c r="D197" s="33" t="s">
        <v>954</v>
      </c>
      <c r="E197" s="33" t="s">
        <v>13</v>
      </c>
      <c r="F197" s="33" t="s">
        <v>11</v>
      </c>
      <c r="G197" s="33" t="s">
        <v>16</v>
      </c>
      <c r="H197" s="33" t="s">
        <v>25</v>
      </c>
      <c r="I197" s="33" t="s">
        <v>10</v>
      </c>
      <c r="J197" s="33" t="s">
        <v>12</v>
      </c>
      <c r="K197" s="33" t="s">
        <v>955</v>
      </c>
      <c r="L197" s="37">
        <v>3342</v>
      </c>
      <c r="M197" s="162">
        <v>284026.76919700002</v>
      </c>
      <c r="N197" s="38">
        <v>-179008</v>
      </c>
      <c r="O197" s="38">
        <v>157405.66298757429</v>
      </c>
      <c r="P197" s="31">
        <v>141093.94919700001</v>
      </c>
      <c r="Q197" s="39">
        <v>26407.35915</v>
      </c>
      <c r="R197" s="40">
        <v>0</v>
      </c>
      <c r="S197" s="40">
        <v>3356.8537691441461</v>
      </c>
      <c r="T197" s="40">
        <v>3327.1462308558539</v>
      </c>
      <c r="U197" s="41">
        <v>6684.036043491602</v>
      </c>
      <c r="V197" s="42">
        <v>33091.395193491604</v>
      </c>
      <c r="W197" s="38">
        <v>174185.34439049161</v>
      </c>
      <c r="X197" s="38">
        <v>6294.1008171441499</v>
      </c>
      <c r="Y197" s="37">
        <v>167891.24357334746</v>
      </c>
      <c r="Z197" s="155">
        <v>0</v>
      </c>
      <c r="AA197" s="38">
        <v>10549.149500071468</v>
      </c>
      <c r="AB197" s="38">
        <v>17170.996033475374</v>
      </c>
      <c r="AC197" s="38">
        <v>24996.510000000002</v>
      </c>
      <c r="AD197" s="38">
        <v>532.32999999999993</v>
      </c>
      <c r="AE197" s="38">
        <v>304.87</v>
      </c>
      <c r="AF197" s="38">
        <v>53553.855533546848</v>
      </c>
      <c r="AG197" s="146">
        <v>33779</v>
      </c>
      <c r="AH197" s="38">
        <v>48001.179999999993</v>
      </c>
      <c r="AI197" s="38">
        <v>2009</v>
      </c>
      <c r="AJ197" s="38">
        <v>10604.2</v>
      </c>
      <c r="AK197" s="38">
        <v>8595.2000000000007</v>
      </c>
      <c r="AL197" s="38">
        <v>31770</v>
      </c>
      <c r="AM197" s="38">
        <v>37396.979999999996</v>
      </c>
      <c r="AN197" s="38">
        <v>5626.9799999999959</v>
      </c>
      <c r="AO197" s="38">
        <v>141093.94919700001</v>
      </c>
      <c r="AP197" s="38">
        <v>126871.769197</v>
      </c>
      <c r="AQ197" s="38">
        <v>14222.179999999993</v>
      </c>
      <c r="AR197" s="38">
        <v>-179008</v>
      </c>
      <c r="AS197" s="38">
        <v>0</v>
      </c>
    </row>
    <row r="198" spans="2:45" s="1" customFormat="1" ht="14.25" x14ac:dyDescent="0.2">
      <c r="B198" s="33" t="s">
        <v>1808</v>
      </c>
      <c r="C198" s="34" t="s">
        <v>1070</v>
      </c>
      <c r="D198" s="33" t="s">
        <v>1071</v>
      </c>
      <c r="E198" s="33" t="s">
        <v>13</v>
      </c>
      <c r="F198" s="33" t="s">
        <v>11</v>
      </c>
      <c r="G198" s="33" t="s">
        <v>16</v>
      </c>
      <c r="H198" s="33" t="s">
        <v>25</v>
      </c>
      <c r="I198" s="33" t="s">
        <v>10</v>
      </c>
      <c r="J198" s="33" t="s">
        <v>12</v>
      </c>
      <c r="K198" s="33" t="s">
        <v>1072</v>
      </c>
      <c r="L198" s="37">
        <v>3404</v>
      </c>
      <c r="M198" s="162">
        <v>70514.751745999994</v>
      </c>
      <c r="N198" s="38">
        <v>-18650</v>
      </c>
      <c r="O198" s="38">
        <v>9144.5084701340493</v>
      </c>
      <c r="P198" s="31">
        <v>66810.511745999989</v>
      </c>
      <c r="Q198" s="39">
        <v>6917.8457600000002</v>
      </c>
      <c r="R198" s="40">
        <v>0</v>
      </c>
      <c r="S198" s="40">
        <v>4621.3468502874894</v>
      </c>
      <c r="T198" s="40">
        <v>2186.6531497125106</v>
      </c>
      <c r="U198" s="41">
        <v>6808.0367121620029</v>
      </c>
      <c r="V198" s="42">
        <v>13725.882472162004</v>
      </c>
      <c r="W198" s="38">
        <v>80536.394218161993</v>
      </c>
      <c r="X198" s="38">
        <v>8665.0253442874964</v>
      </c>
      <c r="Y198" s="37">
        <v>71871.368873874497</v>
      </c>
      <c r="Z198" s="155">
        <v>0</v>
      </c>
      <c r="AA198" s="38">
        <v>1516.4546846774858</v>
      </c>
      <c r="AB198" s="38">
        <v>12895.042638388657</v>
      </c>
      <c r="AC198" s="38">
        <v>26856.41</v>
      </c>
      <c r="AD198" s="38">
        <v>445</v>
      </c>
      <c r="AE198" s="38">
        <v>0</v>
      </c>
      <c r="AF198" s="38">
        <v>41712.907323066145</v>
      </c>
      <c r="AG198" s="146">
        <v>20517</v>
      </c>
      <c r="AH198" s="38">
        <v>40490.759999999995</v>
      </c>
      <c r="AI198" s="38">
        <v>0</v>
      </c>
      <c r="AJ198" s="38">
        <v>2400</v>
      </c>
      <c r="AK198" s="38">
        <v>2400</v>
      </c>
      <c r="AL198" s="38">
        <v>20517</v>
      </c>
      <c r="AM198" s="38">
        <v>38090.759999999995</v>
      </c>
      <c r="AN198" s="38">
        <v>17573.759999999995</v>
      </c>
      <c r="AO198" s="38">
        <v>66810.511745999989</v>
      </c>
      <c r="AP198" s="38">
        <v>46836.751745999994</v>
      </c>
      <c r="AQ198" s="38">
        <v>19973.759999999995</v>
      </c>
      <c r="AR198" s="38">
        <v>-18650</v>
      </c>
      <c r="AS198" s="38">
        <v>0</v>
      </c>
    </row>
    <row r="199" spans="2:45" s="1" customFormat="1" ht="14.25" x14ac:dyDescent="0.2">
      <c r="B199" s="33" t="s">
        <v>1808</v>
      </c>
      <c r="C199" s="34" t="s">
        <v>1702</v>
      </c>
      <c r="D199" s="33" t="s">
        <v>1703</v>
      </c>
      <c r="E199" s="33" t="s">
        <v>13</v>
      </c>
      <c r="F199" s="33" t="s">
        <v>11</v>
      </c>
      <c r="G199" s="33" t="s">
        <v>16</v>
      </c>
      <c r="H199" s="33" t="s">
        <v>25</v>
      </c>
      <c r="I199" s="33" t="s">
        <v>10</v>
      </c>
      <c r="J199" s="33" t="s">
        <v>12</v>
      </c>
      <c r="K199" s="33" t="s">
        <v>1704</v>
      </c>
      <c r="L199" s="37">
        <v>1747</v>
      </c>
      <c r="M199" s="162">
        <v>74801.963985999988</v>
      </c>
      <c r="N199" s="38">
        <v>-49534</v>
      </c>
      <c r="O199" s="38">
        <v>26622.262085658756</v>
      </c>
      <c r="P199" s="31">
        <v>38465.593985999993</v>
      </c>
      <c r="Q199" s="39">
        <v>6833.8611959999998</v>
      </c>
      <c r="R199" s="40">
        <v>0</v>
      </c>
      <c r="S199" s="40">
        <v>4040.3700011444084</v>
      </c>
      <c r="T199" s="40">
        <v>-29.527116377978018</v>
      </c>
      <c r="U199" s="41">
        <v>4010.864513249649</v>
      </c>
      <c r="V199" s="42">
        <v>10844.725709249649</v>
      </c>
      <c r="W199" s="38">
        <v>49310.319695249644</v>
      </c>
      <c r="X199" s="38">
        <v>7575.6937521444197</v>
      </c>
      <c r="Y199" s="37">
        <v>41734.625943105224</v>
      </c>
      <c r="Z199" s="155">
        <v>0</v>
      </c>
      <c r="AA199" s="38">
        <v>2361.6141955608728</v>
      </c>
      <c r="AB199" s="38">
        <v>15601.456300688982</v>
      </c>
      <c r="AC199" s="38">
        <v>7322.92</v>
      </c>
      <c r="AD199" s="38">
        <v>886.14452967152988</v>
      </c>
      <c r="AE199" s="38">
        <v>562.69000000000005</v>
      </c>
      <c r="AF199" s="38">
        <v>26734.825025921382</v>
      </c>
      <c r="AG199" s="146">
        <v>12504</v>
      </c>
      <c r="AH199" s="38">
        <v>22453.63</v>
      </c>
      <c r="AI199" s="38">
        <v>0</v>
      </c>
      <c r="AJ199" s="38">
        <v>2904.7000000000003</v>
      </c>
      <c r="AK199" s="38">
        <v>2904.7000000000003</v>
      </c>
      <c r="AL199" s="38">
        <v>12504</v>
      </c>
      <c r="AM199" s="38">
        <v>19548.93</v>
      </c>
      <c r="AN199" s="38">
        <v>7044.93</v>
      </c>
      <c r="AO199" s="38">
        <v>38465.593985999993</v>
      </c>
      <c r="AP199" s="38">
        <v>28515.963985999995</v>
      </c>
      <c r="AQ199" s="38">
        <v>9949.6300000000047</v>
      </c>
      <c r="AR199" s="38">
        <v>-49534</v>
      </c>
      <c r="AS199" s="38">
        <v>0</v>
      </c>
    </row>
    <row r="200" spans="2:45" s="1" customFormat="1" ht="14.25" x14ac:dyDescent="0.2">
      <c r="B200" s="33" t="s">
        <v>1808</v>
      </c>
      <c r="C200" s="34" t="s">
        <v>974</v>
      </c>
      <c r="D200" s="33" t="s">
        <v>975</v>
      </c>
      <c r="E200" s="33" t="s">
        <v>13</v>
      </c>
      <c r="F200" s="33" t="s">
        <v>11</v>
      </c>
      <c r="G200" s="33" t="s">
        <v>16</v>
      </c>
      <c r="H200" s="33" t="s">
        <v>25</v>
      </c>
      <c r="I200" s="33" t="s">
        <v>10</v>
      </c>
      <c r="J200" s="33" t="s">
        <v>21</v>
      </c>
      <c r="K200" s="33" t="s">
        <v>976</v>
      </c>
      <c r="L200" s="37">
        <v>11950</v>
      </c>
      <c r="M200" s="162">
        <v>468273.68516899995</v>
      </c>
      <c r="N200" s="38">
        <v>-352884.30000000005</v>
      </c>
      <c r="O200" s="38">
        <v>158672.96856221993</v>
      </c>
      <c r="P200" s="31">
        <v>279444.75368589989</v>
      </c>
      <c r="Q200" s="39">
        <v>40767.287110999998</v>
      </c>
      <c r="R200" s="40">
        <v>0</v>
      </c>
      <c r="S200" s="40">
        <v>20665.439533722219</v>
      </c>
      <c r="T200" s="40">
        <v>3234.5604662777805</v>
      </c>
      <c r="U200" s="41">
        <v>23900.12888082724</v>
      </c>
      <c r="V200" s="42">
        <v>64667.415991827234</v>
      </c>
      <c r="W200" s="38">
        <v>344112.16967772716</v>
      </c>
      <c r="X200" s="38">
        <v>38747.699125722283</v>
      </c>
      <c r="Y200" s="37">
        <v>305364.47055200487</v>
      </c>
      <c r="Z200" s="155">
        <v>0</v>
      </c>
      <c r="AA200" s="38">
        <v>53953.160440602049</v>
      </c>
      <c r="AB200" s="38">
        <v>108187.8227195956</v>
      </c>
      <c r="AC200" s="38">
        <v>50090.97</v>
      </c>
      <c r="AD200" s="38">
        <v>1168.4499999999998</v>
      </c>
      <c r="AE200" s="38">
        <v>4166.4799999999996</v>
      </c>
      <c r="AF200" s="38">
        <v>217566.88316019767</v>
      </c>
      <c r="AG200" s="146">
        <v>232170</v>
      </c>
      <c r="AH200" s="38">
        <v>278997.36851689999</v>
      </c>
      <c r="AI200" s="38">
        <v>0</v>
      </c>
      <c r="AJ200" s="38">
        <v>46827.368516899995</v>
      </c>
      <c r="AK200" s="38">
        <v>46827.368516899995</v>
      </c>
      <c r="AL200" s="38">
        <v>232170</v>
      </c>
      <c r="AM200" s="38">
        <v>232170</v>
      </c>
      <c r="AN200" s="38">
        <v>0</v>
      </c>
      <c r="AO200" s="38">
        <v>279444.75368589989</v>
      </c>
      <c r="AP200" s="38">
        <v>232617.3851689999</v>
      </c>
      <c r="AQ200" s="38">
        <v>46827.368516899995</v>
      </c>
      <c r="AR200" s="38">
        <v>-352884.30000000005</v>
      </c>
      <c r="AS200" s="38">
        <v>0</v>
      </c>
    </row>
    <row r="201" spans="2:45" s="1" customFormat="1" ht="14.25" x14ac:dyDescent="0.2">
      <c r="B201" s="33" t="s">
        <v>1808</v>
      </c>
      <c r="C201" s="34" t="s">
        <v>863</v>
      </c>
      <c r="D201" s="33" t="s">
        <v>864</v>
      </c>
      <c r="E201" s="33" t="s">
        <v>13</v>
      </c>
      <c r="F201" s="33" t="s">
        <v>11</v>
      </c>
      <c r="G201" s="33" t="s">
        <v>16</v>
      </c>
      <c r="H201" s="33" t="s">
        <v>25</v>
      </c>
      <c r="I201" s="33" t="s">
        <v>10</v>
      </c>
      <c r="J201" s="33" t="s">
        <v>12</v>
      </c>
      <c r="K201" s="33" t="s">
        <v>865</v>
      </c>
      <c r="L201" s="37">
        <v>1445</v>
      </c>
      <c r="M201" s="162">
        <v>117712.459311</v>
      </c>
      <c r="N201" s="38">
        <v>-50737</v>
      </c>
      <c r="O201" s="38">
        <v>12320.553870160806</v>
      </c>
      <c r="P201" s="31">
        <v>104429.459311</v>
      </c>
      <c r="Q201" s="39">
        <v>3345.0648329999999</v>
      </c>
      <c r="R201" s="40">
        <v>0</v>
      </c>
      <c r="S201" s="40">
        <v>1839.495587429278</v>
      </c>
      <c r="T201" s="40">
        <v>1050.504412570722</v>
      </c>
      <c r="U201" s="41">
        <v>2890.01558433434</v>
      </c>
      <c r="V201" s="42">
        <v>6235.0804173343404</v>
      </c>
      <c r="W201" s="38">
        <v>110664.53972833433</v>
      </c>
      <c r="X201" s="38">
        <v>3449.0542264292744</v>
      </c>
      <c r="Y201" s="37">
        <v>107215.48550190506</v>
      </c>
      <c r="Z201" s="155">
        <v>0</v>
      </c>
      <c r="AA201" s="38">
        <v>1254.8356167942475</v>
      </c>
      <c r="AB201" s="38">
        <v>10384.432140392011</v>
      </c>
      <c r="AC201" s="38">
        <v>13187.880000000001</v>
      </c>
      <c r="AD201" s="38">
        <v>313</v>
      </c>
      <c r="AE201" s="38">
        <v>0</v>
      </c>
      <c r="AF201" s="38">
        <v>25140.14775718626</v>
      </c>
      <c r="AG201" s="146">
        <v>31646</v>
      </c>
      <c r="AH201" s="38">
        <v>38064</v>
      </c>
      <c r="AI201" s="38">
        <v>0</v>
      </c>
      <c r="AJ201" s="38">
        <v>6418</v>
      </c>
      <c r="AK201" s="38">
        <v>6418</v>
      </c>
      <c r="AL201" s="38">
        <v>31646</v>
      </c>
      <c r="AM201" s="38">
        <v>31646</v>
      </c>
      <c r="AN201" s="38">
        <v>0</v>
      </c>
      <c r="AO201" s="38">
        <v>104429.459311</v>
      </c>
      <c r="AP201" s="38">
        <v>98011.459310999999</v>
      </c>
      <c r="AQ201" s="38">
        <v>6418</v>
      </c>
      <c r="AR201" s="38">
        <v>-50737</v>
      </c>
      <c r="AS201" s="38">
        <v>0</v>
      </c>
    </row>
    <row r="202" spans="2:45" s="1" customFormat="1" ht="14.25" x14ac:dyDescent="0.2">
      <c r="B202" s="33" t="s">
        <v>1808</v>
      </c>
      <c r="C202" s="34" t="s">
        <v>1304</v>
      </c>
      <c r="D202" s="33" t="s">
        <v>1305</v>
      </c>
      <c r="E202" s="33" t="s">
        <v>13</v>
      </c>
      <c r="F202" s="33" t="s">
        <v>11</v>
      </c>
      <c r="G202" s="33" t="s">
        <v>16</v>
      </c>
      <c r="H202" s="33" t="s">
        <v>25</v>
      </c>
      <c r="I202" s="33" t="s">
        <v>10</v>
      </c>
      <c r="J202" s="33" t="s">
        <v>12</v>
      </c>
      <c r="K202" s="33" t="s">
        <v>1306</v>
      </c>
      <c r="L202" s="37">
        <v>1522</v>
      </c>
      <c r="M202" s="162">
        <v>48704.362129999994</v>
      </c>
      <c r="N202" s="38">
        <v>-76083</v>
      </c>
      <c r="O202" s="38">
        <v>63490.795600272621</v>
      </c>
      <c r="P202" s="31">
        <v>-2895.2016570000051</v>
      </c>
      <c r="Q202" s="39">
        <v>3244.215494</v>
      </c>
      <c r="R202" s="40">
        <v>2895.2016570000051</v>
      </c>
      <c r="S202" s="40">
        <v>2730.5525222867627</v>
      </c>
      <c r="T202" s="40">
        <v>58885.62986927262</v>
      </c>
      <c r="U202" s="41">
        <v>64511.73192640637</v>
      </c>
      <c r="V202" s="42">
        <v>67755.947420406374</v>
      </c>
      <c r="W202" s="38">
        <v>67755.947420406374</v>
      </c>
      <c r="X202" s="38">
        <v>67755.599542559386</v>
      </c>
      <c r="Y202" s="37">
        <v>0.34787784697982715</v>
      </c>
      <c r="Z202" s="155">
        <v>0</v>
      </c>
      <c r="AA202" s="38">
        <v>823.47271645921251</v>
      </c>
      <c r="AB202" s="38">
        <v>8661.1656708999217</v>
      </c>
      <c r="AC202" s="38">
        <v>11010.369999999999</v>
      </c>
      <c r="AD202" s="38">
        <v>1110.1997075999998</v>
      </c>
      <c r="AE202" s="38">
        <v>0</v>
      </c>
      <c r="AF202" s="38">
        <v>21605.208094959136</v>
      </c>
      <c r="AG202" s="146">
        <v>25886</v>
      </c>
      <c r="AH202" s="38">
        <v>30756.436213000001</v>
      </c>
      <c r="AI202" s="38">
        <v>0</v>
      </c>
      <c r="AJ202" s="38">
        <v>4870.436213</v>
      </c>
      <c r="AK202" s="38">
        <v>4870.436213</v>
      </c>
      <c r="AL202" s="38">
        <v>25886</v>
      </c>
      <c r="AM202" s="38">
        <v>25886</v>
      </c>
      <c r="AN202" s="38">
        <v>0</v>
      </c>
      <c r="AO202" s="38">
        <v>-2895.2016570000051</v>
      </c>
      <c r="AP202" s="38">
        <v>-7765.637870000005</v>
      </c>
      <c r="AQ202" s="38">
        <v>4870.436213</v>
      </c>
      <c r="AR202" s="38">
        <v>-76083</v>
      </c>
      <c r="AS202" s="38">
        <v>0</v>
      </c>
    </row>
    <row r="203" spans="2:45" s="1" customFormat="1" ht="14.25" x14ac:dyDescent="0.2">
      <c r="B203" s="33" t="s">
        <v>1808</v>
      </c>
      <c r="C203" s="34" t="s">
        <v>938</v>
      </c>
      <c r="D203" s="33" t="s">
        <v>939</v>
      </c>
      <c r="E203" s="33" t="s">
        <v>13</v>
      </c>
      <c r="F203" s="33" t="s">
        <v>11</v>
      </c>
      <c r="G203" s="33" t="s">
        <v>16</v>
      </c>
      <c r="H203" s="33" t="s">
        <v>25</v>
      </c>
      <c r="I203" s="33" t="s">
        <v>10</v>
      </c>
      <c r="J203" s="33" t="s">
        <v>12</v>
      </c>
      <c r="K203" s="33" t="s">
        <v>940</v>
      </c>
      <c r="L203" s="37">
        <v>1133</v>
      </c>
      <c r="M203" s="162">
        <v>32356.001662000002</v>
      </c>
      <c r="N203" s="38">
        <v>-22533</v>
      </c>
      <c r="O203" s="38">
        <v>14238.358141793104</v>
      </c>
      <c r="P203" s="31">
        <v>1.66200000239769E-3</v>
      </c>
      <c r="Q203" s="39">
        <v>2634.3567870000002</v>
      </c>
      <c r="R203" s="40">
        <v>0</v>
      </c>
      <c r="S203" s="40">
        <v>1422.6292697148319</v>
      </c>
      <c r="T203" s="40">
        <v>11459.242465793101</v>
      </c>
      <c r="U203" s="41">
        <v>12881.941201042899</v>
      </c>
      <c r="V203" s="42">
        <v>15516.297988042899</v>
      </c>
      <c r="W203" s="38">
        <v>15516.299650042902</v>
      </c>
      <c r="X203" s="38">
        <v>15516.230184507935</v>
      </c>
      <c r="Y203" s="37">
        <v>6.9465534967093845E-2</v>
      </c>
      <c r="Z203" s="155">
        <v>0</v>
      </c>
      <c r="AA203" s="38">
        <v>802.7873617712969</v>
      </c>
      <c r="AB203" s="38">
        <v>7360.5543742472391</v>
      </c>
      <c r="AC203" s="38">
        <v>9412.42</v>
      </c>
      <c r="AD203" s="38">
        <v>339.68025</v>
      </c>
      <c r="AE203" s="38">
        <v>0</v>
      </c>
      <c r="AF203" s="38">
        <v>17915.441986018537</v>
      </c>
      <c r="AG203" s="146">
        <v>22574</v>
      </c>
      <c r="AH203" s="38">
        <v>22574</v>
      </c>
      <c r="AI203" s="38">
        <v>4027</v>
      </c>
      <c r="AJ203" s="38">
        <v>4027</v>
      </c>
      <c r="AK203" s="38">
        <v>0</v>
      </c>
      <c r="AL203" s="38">
        <v>18547</v>
      </c>
      <c r="AM203" s="38">
        <v>18547</v>
      </c>
      <c r="AN203" s="38">
        <v>0</v>
      </c>
      <c r="AO203" s="38">
        <v>1.66200000239769E-3</v>
      </c>
      <c r="AP203" s="38">
        <v>1.66200000239769E-3</v>
      </c>
      <c r="AQ203" s="38">
        <v>0</v>
      </c>
      <c r="AR203" s="38">
        <v>-22533</v>
      </c>
      <c r="AS203" s="38">
        <v>0</v>
      </c>
    </row>
    <row r="204" spans="2:45" s="1" customFormat="1" ht="14.25" x14ac:dyDescent="0.2">
      <c r="B204" s="33" t="s">
        <v>1808</v>
      </c>
      <c r="C204" s="34" t="s">
        <v>1283</v>
      </c>
      <c r="D204" s="33" t="s">
        <v>1284</v>
      </c>
      <c r="E204" s="33" t="s">
        <v>13</v>
      </c>
      <c r="F204" s="33" t="s">
        <v>11</v>
      </c>
      <c r="G204" s="33" t="s">
        <v>16</v>
      </c>
      <c r="H204" s="33" t="s">
        <v>25</v>
      </c>
      <c r="I204" s="33" t="s">
        <v>10</v>
      </c>
      <c r="J204" s="33" t="s">
        <v>12</v>
      </c>
      <c r="K204" s="33" t="s">
        <v>1285</v>
      </c>
      <c r="L204" s="37">
        <v>3821</v>
      </c>
      <c r="M204" s="162">
        <v>1329135.0918490002</v>
      </c>
      <c r="N204" s="38">
        <v>-67586</v>
      </c>
      <c r="O204" s="38">
        <v>39148.5</v>
      </c>
      <c r="P204" s="31">
        <v>1332743.5818490002</v>
      </c>
      <c r="Q204" s="39">
        <v>106454.04403</v>
      </c>
      <c r="R204" s="40">
        <v>0</v>
      </c>
      <c r="S204" s="40">
        <v>6477.8870205739167</v>
      </c>
      <c r="T204" s="40">
        <v>1164.1129794260833</v>
      </c>
      <c r="U204" s="41">
        <v>7642.0412095096981</v>
      </c>
      <c r="V204" s="42">
        <v>114096.0852395097</v>
      </c>
      <c r="W204" s="38">
        <v>1446839.66708851</v>
      </c>
      <c r="X204" s="38">
        <v>12146.03816357418</v>
      </c>
      <c r="Y204" s="37">
        <v>1434693.6289249358</v>
      </c>
      <c r="Z204" s="155">
        <v>0</v>
      </c>
      <c r="AA204" s="38">
        <v>50796.815753834839</v>
      </c>
      <c r="AB204" s="38">
        <v>19571.894788892612</v>
      </c>
      <c r="AC204" s="38">
        <v>16016.54</v>
      </c>
      <c r="AD204" s="38">
        <v>1503.8843773000001</v>
      </c>
      <c r="AE204" s="38">
        <v>1401.02</v>
      </c>
      <c r="AF204" s="38">
        <v>89290.154920027446</v>
      </c>
      <c r="AG204" s="146">
        <v>16212</v>
      </c>
      <c r="AH204" s="38">
        <v>71194.489999999991</v>
      </c>
      <c r="AI204" s="38">
        <v>0</v>
      </c>
      <c r="AJ204" s="38">
        <v>28437.5</v>
      </c>
      <c r="AK204" s="38">
        <v>28437.5</v>
      </c>
      <c r="AL204" s="38">
        <v>16212</v>
      </c>
      <c r="AM204" s="38">
        <v>42756.99</v>
      </c>
      <c r="AN204" s="38">
        <v>26544.989999999998</v>
      </c>
      <c r="AO204" s="38">
        <v>1332743.5818490002</v>
      </c>
      <c r="AP204" s="38">
        <v>1277761.0918490002</v>
      </c>
      <c r="AQ204" s="38">
        <v>54982.489999999991</v>
      </c>
      <c r="AR204" s="38">
        <v>-67586</v>
      </c>
      <c r="AS204" s="38">
        <v>0</v>
      </c>
    </row>
    <row r="205" spans="2:45" s="1" customFormat="1" ht="14.25" x14ac:dyDescent="0.2">
      <c r="B205" s="33" t="s">
        <v>1808</v>
      </c>
      <c r="C205" s="34" t="s">
        <v>252</v>
      </c>
      <c r="D205" s="33" t="s">
        <v>253</v>
      </c>
      <c r="E205" s="33" t="s">
        <v>13</v>
      </c>
      <c r="F205" s="33" t="s">
        <v>11</v>
      </c>
      <c r="G205" s="33" t="s">
        <v>16</v>
      </c>
      <c r="H205" s="33" t="s">
        <v>25</v>
      </c>
      <c r="I205" s="33" t="s">
        <v>10</v>
      </c>
      <c r="J205" s="33" t="s">
        <v>12</v>
      </c>
      <c r="K205" s="33" t="s">
        <v>254</v>
      </c>
      <c r="L205" s="37">
        <v>2195</v>
      </c>
      <c r="M205" s="162">
        <v>43782.643478000005</v>
      </c>
      <c r="N205" s="38">
        <v>-54611</v>
      </c>
      <c r="O205" s="38">
        <v>45156.45763570274</v>
      </c>
      <c r="P205" s="31">
        <v>2796.2934780000069</v>
      </c>
      <c r="Q205" s="39">
        <v>4101.2860039999996</v>
      </c>
      <c r="R205" s="40">
        <v>0</v>
      </c>
      <c r="S205" s="40">
        <v>2924.4868662868371</v>
      </c>
      <c r="T205" s="40">
        <v>36479.150687702728</v>
      </c>
      <c r="U205" s="41">
        <v>39403.85003823242</v>
      </c>
      <c r="V205" s="42">
        <v>43505.136042232421</v>
      </c>
      <c r="W205" s="38">
        <v>46301.429520232428</v>
      </c>
      <c r="X205" s="38">
        <v>46301.217035989575</v>
      </c>
      <c r="Y205" s="37">
        <v>0.21248424285295187</v>
      </c>
      <c r="Z205" s="155">
        <v>0</v>
      </c>
      <c r="AA205" s="38">
        <v>4520.803028796774</v>
      </c>
      <c r="AB205" s="38">
        <v>5596.1807604213172</v>
      </c>
      <c r="AC205" s="38">
        <v>9200.81</v>
      </c>
      <c r="AD205" s="38">
        <v>951.52907819841494</v>
      </c>
      <c r="AE205" s="38">
        <v>0</v>
      </c>
      <c r="AF205" s="38">
        <v>20269.322867416508</v>
      </c>
      <c r="AG205" s="146">
        <v>4430</v>
      </c>
      <c r="AH205" s="38">
        <v>27198.65</v>
      </c>
      <c r="AI205" s="38">
        <v>0</v>
      </c>
      <c r="AJ205" s="38">
        <v>2636.6000000000004</v>
      </c>
      <c r="AK205" s="38">
        <v>2636.6000000000004</v>
      </c>
      <c r="AL205" s="38">
        <v>4430</v>
      </c>
      <c r="AM205" s="38">
        <v>24562.05</v>
      </c>
      <c r="AN205" s="38">
        <v>20132.05</v>
      </c>
      <c r="AO205" s="38">
        <v>2796.2934780000069</v>
      </c>
      <c r="AP205" s="38">
        <v>-19972.356521999995</v>
      </c>
      <c r="AQ205" s="38">
        <v>22768.65</v>
      </c>
      <c r="AR205" s="38">
        <v>-54611</v>
      </c>
      <c r="AS205" s="38">
        <v>0</v>
      </c>
    </row>
    <row r="206" spans="2:45" s="1" customFormat="1" ht="14.25" x14ac:dyDescent="0.2">
      <c r="B206" s="33" t="s">
        <v>1808</v>
      </c>
      <c r="C206" s="34" t="s">
        <v>1217</v>
      </c>
      <c r="D206" s="33" t="s">
        <v>1218</v>
      </c>
      <c r="E206" s="33" t="s">
        <v>13</v>
      </c>
      <c r="F206" s="33" t="s">
        <v>11</v>
      </c>
      <c r="G206" s="33" t="s">
        <v>16</v>
      </c>
      <c r="H206" s="33" t="s">
        <v>25</v>
      </c>
      <c r="I206" s="33" t="s">
        <v>10</v>
      </c>
      <c r="J206" s="33" t="s">
        <v>18</v>
      </c>
      <c r="K206" s="33" t="s">
        <v>1219</v>
      </c>
      <c r="L206" s="37">
        <v>9449</v>
      </c>
      <c r="M206" s="162">
        <v>344468.28082099999</v>
      </c>
      <c r="N206" s="38">
        <v>-302907.09999999998</v>
      </c>
      <c r="O206" s="38">
        <v>178571.66349394518</v>
      </c>
      <c r="P206" s="31">
        <v>179880.86590310003</v>
      </c>
      <c r="Q206" s="39">
        <v>38776.371729999999</v>
      </c>
      <c r="R206" s="40">
        <v>0</v>
      </c>
      <c r="S206" s="40">
        <v>14991.845222862899</v>
      </c>
      <c r="T206" s="40">
        <v>3906.1547771371006</v>
      </c>
      <c r="U206" s="41">
        <v>18898.101907526077</v>
      </c>
      <c r="V206" s="42">
        <v>57674.473637526076</v>
      </c>
      <c r="W206" s="38">
        <v>237555.3395406261</v>
      </c>
      <c r="X206" s="38">
        <v>28109.709792862908</v>
      </c>
      <c r="Y206" s="37">
        <v>209445.62974776319</v>
      </c>
      <c r="Z206" s="155">
        <v>86976.003599808435</v>
      </c>
      <c r="AA206" s="38">
        <v>27370.252513287811</v>
      </c>
      <c r="AB206" s="38">
        <v>80461.014141703272</v>
      </c>
      <c r="AC206" s="38">
        <v>104666.73999999999</v>
      </c>
      <c r="AD206" s="38">
        <v>10985.169878185659</v>
      </c>
      <c r="AE206" s="38">
        <v>8783.7000000000007</v>
      </c>
      <c r="AF206" s="38">
        <v>319242.88013298518</v>
      </c>
      <c r="AG206" s="146">
        <v>0</v>
      </c>
      <c r="AH206" s="38">
        <v>138319.68508210001</v>
      </c>
      <c r="AI206" s="38">
        <v>0</v>
      </c>
      <c r="AJ206" s="38">
        <v>34446.828082100001</v>
      </c>
      <c r="AK206" s="38">
        <v>34446.828082100001</v>
      </c>
      <c r="AL206" s="38">
        <v>0</v>
      </c>
      <c r="AM206" s="38">
        <v>103872.857</v>
      </c>
      <c r="AN206" s="38">
        <v>103872.857</v>
      </c>
      <c r="AO206" s="38">
        <v>179880.86590310003</v>
      </c>
      <c r="AP206" s="38">
        <v>41561.180821000045</v>
      </c>
      <c r="AQ206" s="38">
        <v>138319.68508210001</v>
      </c>
      <c r="AR206" s="38">
        <v>-567858</v>
      </c>
      <c r="AS206" s="38">
        <v>264950.90000000002</v>
      </c>
    </row>
    <row r="207" spans="2:45" s="1" customFormat="1" ht="14.25" x14ac:dyDescent="0.2">
      <c r="B207" s="33" t="s">
        <v>1808</v>
      </c>
      <c r="C207" s="34" t="s">
        <v>989</v>
      </c>
      <c r="D207" s="33" t="s">
        <v>990</v>
      </c>
      <c r="E207" s="33" t="s">
        <v>13</v>
      </c>
      <c r="F207" s="33" t="s">
        <v>11</v>
      </c>
      <c r="G207" s="33" t="s">
        <v>16</v>
      </c>
      <c r="H207" s="33" t="s">
        <v>25</v>
      </c>
      <c r="I207" s="33" t="s">
        <v>10</v>
      </c>
      <c r="J207" s="33" t="s">
        <v>21</v>
      </c>
      <c r="K207" s="33" t="s">
        <v>991</v>
      </c>
      <c r="L207" s="37">
        <v>14082</v>
      </c>
      <c r="M207" s="162">
        <v>656627.0520599999</v>
      </c>
      <c r="N207" s="38">
        <v>-544868</v>
      </c>
      <c r="O207" s="38">
        <v>479205.29479399999</v>
      </c>
      <c r="P207" s="31">
        <v>270313.75726599991</v>
      </c>
      <c r="Q207" s="39">
        <v>49477.784964999999</v>
      </c>
      <c r="R207" s="40">
        <v>0</v>
      </c>
      <c r="S207" s="40">
        <v>19626.575486864684</v>
      </c>
      <c r="T207" s="40">
        <v>144706.70681126948</v>
      </c>
      <c r="U207" s="41">
        <v>164334.16846589008</v>
      </c>
      <c r="V207" s="42">
        <v>213811.95343089008</v>
      </c>
      <c r="W207" s="38">
        <v>484125.71069689002</v>
      </c>
      <c r="X207" s="38">
        <v>213386.8351518648</v>
      </c>
      <c r="Y207" s="37">
        <v>270738.87554502522</v>
      </c>
      <c r="Z207" s="155">
        <v>0</v>
      </c>
      <c r="AA207" s="38">
        <v>45433.628086640878</v>
      </c>
      <c r="AB207" s="38">
        <v>138423.21583456363</v>
      </c>
      <c r="AC207" s="38">
        <v>104241.01999999999</v>
      </c>
      <c r="AD207" s="38">
        <v>7574.368322201999</v>
      </c>
      <c r="AE207" s="38">
        <v>5960.15</v>
      </c>
      <c r="AF207" s="38">
        <v>301632.38224340649</v>
      </c>
      <c r="AG207" s="146">
        <v>219035</v>
      </c>
      <c r="AH207" s="38">
        <v>284697.70520600001</v>
      </c>
      <c r="AI207" s="38">
        <v>0</v>
      </c>
      <c r="AJ207" s="38">
        <v>65662.705205999999</v>
      </c>
      <c r="AK207" s="38">
        <v>65662.705205999999</v>
      </c>
      <c r="AL207" s="38">
        <v>219035</v>
      </c>
      <c r="AM207" s="38">
        <v>219035</v>
      </c>
      <c r="AN207" s="38">
        <v>0</v>
      </c>
      <c r="AO207" s="38">
        <v>270313.75726599991</v>
      </c>
      <c r="AP207" s="38">
        <v>204651.0520599999</v>
      </c>
      <c r="AQ207" s="38">
        <v>65662.705206000013</v>
      </c>
      <c r="AR207" s="38">
        <v>-544868</v>
      </c>
      <c r="AS207" s="38">
        <v>0</v>
      </c>
    </row>
    <row r="208" spans="2:45" s="1" customFormat="1" ht="14.25" x14ac:dyDescent="0.2">
      <c r="B208" s="33" t="s">
        <v>1808</v>
      </c>
      <c r="C208" s="34" t="s">
        <v>202</v>
      </c>
      <c r="D208" s="33" t="s">
        <v>203</v>
      </c>
      <c r="E208" s="33" t="s">
        <v>13</v>
      </c>
      <c r="F208" s="33" t="s">
        <v>11</v>
      </c>
      <c r="G208" s="33" t="s">
        <v>16</v>
      </c>
      <c r="H208" s="33" t="s">
        <v>25</v>
      </c>
      <c r="I208" s="33" t="s">
        <v>10</v>
      </c>
      <c r="J208" s="33" t="s">
        <v>18</v>
      </c>
      <c r="K208" s="33" t="s">
        <v>204</v>
      </c>
      <c r="L208" s="37">
        <v>6309</v>
      </c>
      <c r="M208" s="162">
        <v>506255.84747599997</v>
      </c>
      <c r="N208" s="38">
        <v>-313709</v>
      </c>
      <c r="O208" s="38">
        <v>264522.10304578824</v>
      </c>
      <c r="P208" s="31">
        <v>239093.84747599997</v>
      </c>
      <c r="Q208" s="39">
        <v>24596.099039000001</v>
      </c>
      <c r="R208" s="40">
        <v>0</v>
      </c>
      <c r="S208" s="40">
        <v>7486.0520582885893</v>
      </c>
      <c r="T208" s="40">
        <v>6307.7080362840807</v>
      </c>
      <c r="U208" s="41">
        <v>13793.834477468559</v>
      </c>
      <c r="V208" s="42">
        <v>38389.933516468562</v>
      </c>
      <c r="W208" s="38">
        <v>277483.78099246853</v>
      </c>
      <c r="X208" s="38">
        <v>21418.799691076856</v>
      </c>
      <c r="Y208" s="37">
        <v>256064.98130139167</v>
      </c>
      <c r="Z208" s="155">
        <v>104019.25756870116</v>
      </c>
      <c r="AA208" s="38">
        <v>32758.453875589861</v>
      </c>
      <c r="AB208" s="38">
        <v>94142.320296105288</v>
      </c>
      <c r="AC208" s="38">
        <v>33946.879999999997</v>
      </c>
      <c r="AD208" s="38">
        <v>12381.28</v>
      </c>
      <c r="AE208" s="38">
        <v>160772.15</v>
      </c>
      <c r="AF208" s="38">
        <v>438020.34174039634</v>
      </c>
      <c r="AG208" s="146">
        <v>100767</v>
      </c>
      <c r="AH208" s="38">
        <v>115767</v>
      </c>
      <c r="AI208" s="38">
        <v>0</v>
      </c>
      <c r="AJ208" s="38">
        <v>15000</v>
      </c>
      <c r="AK208" s="38">
        <v>15000</v>
      </c>
      <c r="AL208" s="38">
        <v>100767</v>
      </c>
      <c r="AM208" s="38">
        <v>100767</v>
      </c>
      <c r="AN208" s="38">
        <v>0</v>
      </c>
      <c r="AO208" s="38">
        <v>239093.84747599997</v>
      </c>
      <c r="AP208" s="38">
        <v>224093.84747599997</v>
      </c>
      <c r="AQ208" s="38">
        <v>15000</v>
      </c>
      <c r="AR208" s="38">
        <v>-313709</v>
      </c>
      <c r="AS208" s="38">
        <v>0</v>
      </c>
    </row>
    <row r="209" spans="2:45" s="1" customFormat="1" ht="14.25" x14ac:dyDescent="0.2">
      <c r="B209" s="33" t="s">
        <v>1808</v>
      </c>
      <c r="C209" s="34" t="s">
        <v>852</v>
      </c>
      <c r="D209" s="33" t="s">
        <v>853</v>
      </c>
      <c r="E209" s="33" t="s">
        <v>13</v>
      </c>
      <c r="F209" s="33" t="s">
        <v>11</v>
      </c>
      <c r="G209" s="33" t="s">
        <v>16</v>
      </c>
      <c r="H209" s="33" t="s">
        <v>25</v>
      </c>
      <c r="I209" s="33" t="s">
        <v>13</v>
      </c>
      <c r="J209" s="33" t="s">
        <v>20</v>
      </c>
      <c r="K209" s="33" t="s">
        <v>25</v>
      </c>
      <c r="L209" s="37">
        <v>49985</v>
      </c>
      <c r="M209" s="162">
        <v>3071095.552352</v>
      </c>
      <c r="N209" s="38">
        <v>-6189708.2000000002</v>
      </c>
      <c r="O209" s="38">
        <v>1566543.6244695373</v>
      </c>
      <c r="P209" s="31">
        <v>2007551.3523519998</v>
      </c>
      <c r="Q209" s="39">
        <v>186841.42421699999</v>
      </c>
      <c r="R209" s="40">
        <v>0</v>
      </c>
      <c r="S209" s="40">
        <v>83640.905832032106</v>
      </c>
      <c r="T209" s="40">
        <v>16329.094167967894</v>
      </c>
      <c r="U209" s="41">
        <v>99970.539088548103</v>
      </c>
      <c r="V209" s="42">
        <v>286811.96330554807</v>
      </c>
      <c r="W209" s="38">
        <v>2294363.3156575477</v>
      </c>
      <c r="X209" s="38">
        <v>156826.69843503181</v>
      </c>
      <c r="Y209" s="37">
        <v>2137536.6172225159</v>
      </c>
      <c r="Z209" s="155">
        <v>0</v>
      </c>
      <c r="AA209" s="38">
        <v>271874.59964803944</v>
      </c>
      <c r="AB209" s="38">
        <v>524929.20768573077</v>
      </c>
      <c r="AC209" s="38">
        <v>209522.77</v>
      </c>
      <c r="AD209" s="38">
        <v>11177.12</v>
      </c>
      <c r="AE209" s="38">
        <v>8915.34</v>
      </c>
      <c r="AF209" s="38">
        <v>1026419.0373337702</v>
      </c>
      <c r="AG209" s="146">
        <v>6128175</v>
      </c>
      <c r="AH209" s="38">
        <v>6128175</v>
      </c>
      <c r="AI209" s="38">
        <v>4451298</v>
      </c>
      <c r="AJ209" s="38">
        <v>4451298</v>
      </c>
      <c r="AK209" s="38">
        <v>0</v>
      </c>
      <c r="AL209" s="38">
        <v>1676877</v>
      </c>
      <c r="AM209" s="38">
        <v>1676877</v>
      </c>
      <c r="AN209" s="38">
        <v>0</v>
      </c>
      <c r="AO209" s="38">
        <v>2007551.3523519998</v>
      </c>
      <c r="AP209" s="38">
        <v>2007551.3523519998</v>
      </c>
      <c r="AQ209" s="38">
        <v>0</v>
      </c>
      <c r="AR209" s="38">
        <v>-6189708.2000000002</v>
      </c>
      <c r="AS209" s="38">
        <v>0</v>
      </c>
    </row>
    <row r="210" spans="2:45" s="1" customFormat="1" ht="14.25" x14ac:dyDescent="0.2">
      <c r="B210" s="33" t="s">
        <v>1808</v>
      </c>
      <c r="C210" s="34" t="s">
        <v>102</v>
      </c>
      <c r="D210" s="33" t="s">
        <v>103</v>
      </c>
      <c r="E210" s="33" t="s">
        <v>13</v>
      </c>
      <c r="F210" s="33" t="s">
        <v>11</v>
      </c>
      <c r="G210" s="33" t="s">
        <v>16</v>
      </c>
      <c r="H210" s="33" t="s">
        <v>25</v>
      </c>
      <c r="I210" s="33" t="s">
        <v>10</v>
      </c>
      <c r="J210" s="33" t="s">
        <v>12</v>
      </c>
      <c r="K210" s="33" t="s">
        <v>104</v>
      </c>
      <c r="L210" s="37">
        <v>1115</v>
      </c>
      <c r="M210" s="162">
        <v>174604.20354800002</v>
      </c>
      <c r="N210" s="38">
        <v>-42942</v>
      </c>
      <c r="O210" s="38">
        <v>25852.793660652274</v>
      </c>
      <c r="P210" s="31">
        <v>133640.90354800003</v>
      </c>
      <c r="Q210" s="39">
        <v>6923.1679709999999</v>
      </c>
      <c r="R210" s="40">
        <v>0</v>
      </c>
      <c r="S210" s="40">
        <v>603.07655200023169</v>
      </c>
      <c r="T210" s="40">
        <v>1626.9234479997683</v>
      </c>
      <c r="U210" s="41">
        <v>2230.0120252822071</v>
      </c>
      <c r="V210" s="42">
        <v>9153.1799962822079</v>
      </c>
      <c r="W210" s="38">
        <v>142794.08354428224</v>
      </c>
      <c r="X210" s="38">
        <v>1130.7685350002721</v>
      </c>
      <c r="Y210" s="37">
        <v>141663.31500928197</v>
      </c>
      <c r="Z210" s="155">
        <v>0</v>
      </c>
      <c r="AA210" s="38">
        <v>1482.573580313604</v>
      </c>
      <c r="AB210" s="38">
        <v>5721.6949981843345</v>
      </c>
      <c r="AC210" s="38">
        <v>6076.12</v>
      </c>
      <c r="AD210" s="38">
        <v>1796.0119831500001</v>
      </c>
      <c r="AE210" s="38">
        <v>0</v>
      </c>
      <c r="AF210" s="38">
        <v>15076.400561647939</v>
      </c>
      <c r="AG210" s="146">
        <v>18718</v>
      </c>
      <c r="AH210" s="38">
        <v>24033.7</v>
      </c>
      <c r="AI210" s="38">
        <v>0</v>
      </c>
      <c r="AJ210" s="38">
        <v>5315.7000000000007</v>
      </c>
      <c r="AK210" s="38">
        <v>5315.7000000000007</v>
      </c>
      <c r="AL210" s="38">
        <v>18718</v>
      </c>
      <c r="AM210" s="38">
        <v>18718</v>
      </c>
      <c r="AN210" s="38">
        <v>0</v>
      </c>
      <c r="AO210" s="38">
        <v>133640.90354800003</v>
      </c>
      <c r="AP210" s="38">
        <v>128325.20354800003</v>
      </c>
      <c r="AQ210" s="38">
        <v>5315.7000000000116</v>
      </c>
      <c r="AR210" s="38">
        <v>-42942</v>
      </c>
      <c r="AS210" s="38">
        <v>0</v>
      </c>
    </row>
    <row r="211" spans="2:45" s="1" customFormat="1" ht="14.25" x14ac:dyDescent="0.2">
      <c r="B211" s="33" t="s">
        <v>1808</v>
      </c>
      <c r="C211" s="34" t="s">
        <v>810</v>
      </c>
      <c r="D211" s="33" t="s">
        <v>811</v>
      </c>
      <c r="E211" s="33" t="s">
        <v>13</v>
      </c>
      <c r="F211" s="33" t="s">
        <v>11</v>
      </c>
      <c r="G211" s="33" t="s">
        <v>16</v>
      </c>
      <c r="H211" s="33" t="s">
        <v>25</v>
      </c>
      <c r="I211" s="33" t="s">
        <v>10</v>
      </c>
      <c r="J211" s="33" t="s">
        <v>12</v>
      </c>
      <c r="K211" s="33" t="s">
        <v>812</v>
      </c>
      <c r="L211" s="37">
        <v>1057</v>
      </c>
      <c r="M211" s="162">
        <v>394027.88014400005</v>
      </c>
      <c r="N211" s="38">
        <v>-259207</v>
      </c>
      <c r="O211" s="38">
        <v>228361</v>
      </c>
      <c r="P211" s="31">
        <v>175262.71014400007</v>
      </c>
      <c r="Q211" s="39">
        <v>27054.370491999998</v>
      </c>
      <c r="R211" s="40">
        <v>0</v>
      </c>
      <c r="S211" s="40">
        <v>1124.4899565718604</v>
      </c>
      <c r="T211" s="40">
        <v>22131.20810604217</v>
      </c>
      <c r="U211" s="41">
        <v>23255.823469040992</v>
      </c>
      <c r="V211" s="42">
        <v>50310.19396104099</v>
      </c>
      <c r="W211" s="38">
        <v>225572.90410504106</v>
      </c>
      <c r="X211" s="38">
        <v>29136.266744571796</v>
      </c>
      <c r="Y211" s="37">
        <v>196436.63736046926</v>
      </c>
      <c r="Z211" s="155">
        <v>0</v>
      </c>
      <c r="AA211" s="38">
        <v>3335.1192433352353</v>
      </c>
      <c r="AB211" s="38">
        <v>9199.1337723943743</v>
      </c>
      <c r="AC211" s="38">
        <v>5908.89</v>
      </c>
      <c r="AD211" s="38">
        <v>0</v>
      </c>
      <c r="AE211" s="38">
        <v>0</v>
      </c>
      <c r="AF211" s="38">
        <v>18443.143015729609</v>
      </c>
      <c r="AG211" s="146">
        <v>32598</v>
      </c>
      <c r="AH211" s="38">
        <v>42673.83</v>
      </c>
      <c r="AI211" s="38">
        <v>30846</v>
      </c>
      <c r="AJ211" s="38">
        <v>30846</v>
      </c>
      <c r="AK211" s="38">
        <v>0</v>
      </c>
      <c r="AL211" s="38">
        <v>1752</v>
      </c>
      <c r="AM211" s="38">
        <v>11827.83</v>
      </c>
      <c r="AN211" s="38">
        <v>10075.83</v>
      </c>
      <c r="AO211" s="38">
        <v>175262.71014400007</v>
      </c>
      <c r="AP211" s="38">
        <v>165186.88014400008</v>
      </c>
      <c r="AQ211" s="38">
        <v>10075.829999999987</v>
      </c>
      <c r="AR211" s="38">
        <v>-259207</v>
      </c>
      <c r="AS211" s="38">
        <v>0</v>
      </c>
    </row>
    <row r="212" spans="2:45" s="1" customFormat="1" ht="14.25" x14ac:dyDescent="0.2">
      <c r="B212" s="33" t="s">
        <v>1808</v>
      </c>
      <c r="C212" s="34" t="s">
        <v>1663</v>
      </c>
      <c r="D212" s="33" t="s">
        <v>1664</v>
      </c>
      <c r="E212" s="33" t="s">
        <v>13</v>
      </c>
      <c r="F212" s="33" t="s">
        <v>11</v>
      </c>
      <c r="G212" s="33" t="s">
        <v>16</v>
      </c>
      <c r="H212" s="33" t="s">
        <v>25</v>
      </c>
      <c r="I212" s="33" t="s">
        <v>10</v>
      </c>
      <c r="J212" s="33" t="s">
        <v>12</v>
      </c>
      <c r="K212" s="33" t="s">
        <v>1665</v>
      </c>
      <c r="L212" s="37">
        <v>3851</v>
      </c>
      <c r="M212" s="162">
        <v>120165.12711199999</v>
      </c>
      <c r="N212" s="38">
        <v>-58672</v>
      </c>
      <c r="O212" s="38">
        <v>27852.307816712164</v>
      </c>
      <c r="P212" s="31">
        <v>76389.627111999987</v>
      </c>
      <c r="Q212" s="39">
        <v>7181.0124020000003</v>
      </c>
      <c r="R212" s="40">
        <v>0</v>
      </c>
      <c r="S212" s="40">
        <v>5369.4838845734903</v>
      </c>
      <c r="T212" s="40">
        <v>2332.5161154265097</v>
      </c>
      <c r="U212" s="41">
        <v>7702.0415330598926</v>
      </c>
      <c r="V212" s="42">
        <v>14883.053935059892</v>
      </c>
      <c r="W212" s="38">
        <v>91272.681047059887</v>
      </c>
      <c r="X212" s="38">
        <v>10067.782283573513</v>
      </c>
      <c r="Y212" s="37">
        <v>81204.898763486373</v>
      </c>
      <c r="Z212" s="155">
        <v>0</v>
      </c>
      <c r="AA212" s="38">
        <v>1888.0727146565021</v>
      </c>
      <c r="AB212" s="38">
        <v>17624.23129880433</v>
      </c>
      <c r="AC212" s="38">
        <v>21719.800000000003</v>
      </c>
      <c r="AD212" s="38">
        <v>7402.9051309780989</v>
      </c>
      <c r="AE212" s="38">
        <v>96.86</v>
      </c>
      <c r="AF212" s="38">
        <v>48731.869144438933</v>
      </c>
      <c r="AG212" s="146">
        <v>73533</v>
      </c>
      <c r="AH212" s="38">
        <v>76957.5</v>
      </c>
      <c r="AI212" s="38">
        <v>0</v>
      </c>
      <c r="AJ212" s="38">
        <v>3424.5</v>
      </c>
      <c r="AK212" s="38">
        <v>3424.5</v>
      </c>
      <c r="AL212" s="38">
        <v>73533</v>
      </c>
      <c r="AM212" s="38">
        <v>73533</v>
      </c>
      <c r="AN212" s="38">
        <v>0</v>
      </c>
      <c r="AO212" s="38">
        <v>76389.627111999987</v>
      </c>
      <c r="AP212" s="38">
        <v>72965.127111999987</v>
      </c>
      <c r="AQ212" s="38">
        <v>3424.5</v>
      </c>
      <c r="AR212" s="38">
        <v>-58672</v>
      </c>
      <c r="AS212" s="38">
        <v>0</v>
      </c>
    </row>
    <row r="213" spans="2:45" s="1" customFormat="1" ht="14.25" x14ac:dyDescent="0.2">
      <c r="B213" s="33" t="s">
        <v>1808</v>
      </c>
      <c r="C213" s="34" t="s">
        <v>23</v>
      </c>
      <c r="D213" s="33" t="s">
        <v>24</v>
      </c>
      <c r="E213" s="33" t="s">
        <v>13</v>
      </c>
      <c r="F213" s="33" t="s">
        <v>11</v>
      </c>
      <c r="G213" s="33" t="s">
        <v>16</v>
      </c>
      <c r="H213" s="33" t="s">
        <v>25</v>
      </c>
      <c r="I213" s="33" t="s">
        <v>10</v>
      </c>
      <c r="J213" s="33" t="s">
        <v>12</v>
      </c>
      <c r="K213" s="33" t="s">
        <v>26</v>
      </c>
      <c r="L213" s="37">
        <v>3164</v>
      </c>
      <c r="M213" s="162">
        <v>160235.91013400001</v>
      </c>
      <c r="N213" s="38">
        <v>-87796</v>
      </c>
      <c r="O213" s="38">
        <v>64092.831052680311</v>
      </c>
      <c r="P213" s="31">
        <v>92413.910134000005</v>
      </c>
      <c r="Q213" s="39">
        <v>9187.3793239999995</v>
      </c>
      <c r="R213" s="40">
        <v>0</v>
      </c>
      <c r="S213" s="40">
        <v>5060.5241794305148</v>
      </c>
      <c r="T213" s="40">
        <v>1267.4758205694852</v>
      </c>
      <c r="U213" s="41">
        <v>6328.0341237604507</v>
      </c>
      <c r="V213" s="42">
        <v>15515.413447760449</v>
      </c>
      <c r="W213" s="38">
        <v>107929.32358176046</v>
      </c>
      <c r="X213" s="38">
        <v>9488.4828364305286</v>
      </c>
      <c r="Y213" s="37">
        <v>98440.84074532993</v>
      </c>
      <c r="Z213" s="155">
        <v>0</v>
      </c>
      <c r="AA213" s="38">
        <v>2233.1662833144387</v>
      </c>
      <c r="AB213" s="38">
        <v>15002.717316510056</v>
      </c>
      <c r="AC213" s="38">
        <v>13262.58</v>
      </c>
      <c r="AD213" s="38">
        <v>0</v>
      </c>
      <c r="AE213" s="38">
        <v>0</v>
      </c>
      <c r="AF213" s="38">
        <v>30498.463599824492</v>
      </c>
      <c r="AG213" s="146">
        <v>60099</v>
      </c>
      <c r="AH213" s="38">
        <v>69299</v>
      </c>
      <c r="AI213" s="38">
        <v>0</v>
      </c>
      <c r="AJ213" s="38">
        <v>9200</v>
      </c>
      <c r="AK213" s="38">
        <v>9200</v>
      </c>
      <c r="AL213" s="38">
        <v>60099</v>
      </c>
      <c r="AM213" s="38">
        <v>60099</v>
      </c>
      <c r="AN213" s="38">
        <v>0</v>
      </c>
      <c r="AO213" s="38">
        <v>92413.910134000005</v>
      </c>
      <c r="AP213" s="38">
        <v>83213.910134000005</v>
      </c>
      <c r="AQ213" s="38">
        <v>9200</v>
      </c>
      <c r="AR213" s="38">
        <v>-87796</v>
      </c>
      <c r="AS213" s="38">
        <v>0</v>
      </c>
    </row>
    <row r="214" spans="2:45" s="1" customFormat="1" ht="14.25" x14ac:dyDescent="0.2">
      <c r="B214" s="33" t="s">
        <v>1808</v>
      </c>
      <c r="C214" s="34" t="s">
        <v>1795</v>
      </c>
      <c r="D214" s="33" t="s">
        <v>1796</v>
      </c>
      <c r="E214" s="33" t="s">
        <v>13</v>
      </c>
      <c r="F214" s="33" t="s">
        <v>11</v>
      </c>
      <c r="G214" s="33" t="s">
        <v>16</v>
      </c>
      <c r="H214" s="33" t="s">
        <v>25</v>
      </c>
      <c r="I214" s="33" t="s">
        <v>10</v>
      </c>
      <c r="J214" s="33" t="s">
        <v>18</v>
      </c>
      <c r="K214" s="33" t="s">
        <v>1797</v>
      </c>
      <c r="L214" s="37">
        <v>8058</v>
      </c>
      <c r="M214" s="162">
        <v>241926.39097300003</v>
      </c>
      <c r="N214" s="38">
        <v>-1821</v>
      </c>
      <c r="O214" s="38">
        <v>0</v>
      </c>
      <c r="P214" s="31">
        <v>274121.62407030002</v>
      </c>
      <c r="Q214" s="39">
        <v>20397.831396000001</v>
      </c>
      <c r="R214" s="40">
        <v>0</v>
      </c>
      <c r="S214" s="40">
        <v>10068.871352003865</v>
      </c>
      <c r="T214" s="40">
        <v>6047.1286479961345</v>
      </c>
      <c r="U214" s="41">
        <v>16116.086905582084</v>
      </c>
      <c r="V214" s="42">
        <v>36513.918301582089</v>
      </c>
      <c r="W214" s="38">
        <v>310635.54237188213</v>
      </c>
      <c r="X214" s="38">
        <v>18879.133785003913</v>
      </c>
      <c r="Y214" s="37">
        <v>291756.40858687821</v>
      </c>
      <c r="Z214" s="155">
        <v>0</v>
      </c>
      <c r="AA214" s="38">
        <v>11003.854078687718</v>
      </c>
      <c r="AB214" s="38">
        <v>48743.602805735012</v>
      </c>
      <c r="AC214" s="38">
        <v>66925.69</v>
      </c>
      <c r="AD214" s="38">
        <v>8378.4163913749999</v>
      </c>
      <c r="AE214" s="38">
        <v>3347.22</v>
      </c>
      <c r="AF214" s="38">
        <v>138398.78327579773</v>
      </c>
      <c r="AG214" s="146">
        <v>73016</v>
      </c>
      <c r="AH214" s="38">
        <v>112774.23309730001</v>
      </c>
      <c r="AI214" s="38">
        <v>0</v>
      </c>
      <c r="AJ214" s="38">
        <v>24192.639097300005</v>
      </c>
      <c r="AK214" s="38">
        <v>24192.639097300005</v>
      </c>
      <c r="AL214" s="38">
        <v>73016</v>
      </c>
      <c r="AM214" s="38">
        <v>88581.593999999997</v>
      </c>
      <c r="AN214" s="38">
        <v>15565.593999999997</v>
      </c>
      <c r="AO214" s="38">
        <v>274121.62407030002</v>
      </c>
      <c r="AP214" s="38">
        <v>234363.39097300003</v>
      </c>
      <c r="AQ214" s="38">
        <v>39758.233097299992</v>
      </c>
      <c r="AR214" s="38">
        <v>-1821</v>
      </c>
      <c r="AS214" s="38">
        <v>0</v>
      </c>
    </row>
    <row r="215" spans="2:45" s="1" customFormat="1" ht="14.25" x14ac:dyDescent="0.2">
      <c r="B215" s="33" t="s">
        <v>1808</v>
      </c>
      <c r="C215" s="34" t="s">
        <v>697</v>
      </c>
      <c r="D215" s="33" t="s">
        <v>698</v>
      </c>
      <c r="E215" s="33" t="s">
        <v>13</v>
      </c>
      <c r="F215" s="33" t="s">
        <v>11</v>
      </c>
      <c r="G215" s="33" t="s">
        <v>16</v>
      </c>
      <c r="H215" s="33" t="s">
        <v>25</v>
      </c>
      <c r="I215" s="33" t="s">
        <v>10</v>
      </c>
      <c r="J215" s="33" t="s">
        <v>12</v>
      </c>
      <c r="K215" s="33" t="s">
        <v>699</v>
      </c>
      <c r="L215" s="37">
        <v>2629</v>
      </c>
      <c r="M215" s="162">
        <v>128016.889073</v>
      </c>
      <c r="N215" s="38">
        <v>-79833</v>
      </c>
      <c r="O215" s="38">
        <v>55372.722638287029</v>
      </c>
      <c r="P215" s="31">
        <v>7512.3990729999932</v>
      </c>
      <c r="Q215" s="39">
        <v>6171.9978719999999</v>
      </c>
      <c r="R215" s="40">
        <v>0</v>
      </c>
      <c r="S215" s="40">
        <v>2506.69583314382</v>
      </c>
      <c r="T215" s="40">
        <v>36710.534604990469</v>
      </c>
      <c r="U215" s="41">
        <v>39217.441917176169</v>
      </c>
      <c r="V215" s="42">
        <v>45389.439789176169</v>
      </c>
      <c r="W215" s="38">
        <v>52901.838862176162</v>
      </c>
      <c r="X215" s="38">
        <v>48581.739234430854</v>
      </c>
      <c r="Y215" s="37">
        <v>4320.0996277453087</v>
      </c>
      <c r="Z215" s="155">
        <v>0</v>
      </c>
      <c r="AA215" s="38">
        <v>20558.442832969988</v>
      </c>
      <c r="AB215" s="38">
        <v>26673.531357439191</v>
      </c>
      <c r="AC215" s="38">
        <v>12380.19</v>
      </c>
      <c r="AD215" s="38">
        <v>530.5</v>
      </c>
      <c r="AE215" s="38">
        <v>75.849999999999994</v>
      </c>
      <c r="AF215" s="38">
        <v>60218.51419040918</v>
      </c>
      <c r="AG215" s="146">
        <v>26600</v>
      </c>
      <c r="AH215" s="38">
        <v>33853.509999999995</v>
      </c>
      <c r="AI215" s="38">
        <v>0</v>
      </c>
      <c r="AJ215" s="38">
        <v>4435</v>
      </c>
      <c r="AK215" s="38">
        <v>4435</v>
      </c>
      <c r="AL215" s="38">
        <v>26600</v>
      </c>
      <c r="AM215" s="38">
        <v>29418.51</v>
      </c>
      <c r="AN215" s="38">
        <v>2818.5099999999984</v>
      </c>
      <c r="AO215" s="38">
        <v>7512.3990729999932</v>
      </c>
      <c r="AP215" s="38">
        <v>258.88907299999482</v>
      </c>
      <c r="AQ215" s="38">
        <v>7253.5099999999984</v>
      </c>
      <c r="AR215" s="38">
        <v>-79833</v>
      </c>
      <c r="AS215" s="38">
        <v>0</v>
      </c>
    </row>
    <row r="216" spans="2:45" s="1" customFormat="1" ht="14.25" x14ac:dyDescent="0.2">
      <c r="B216" s="33" t="s">
        <v>1808</v>
      </c>
      <c r="C216" s="34" t="s">
        <v>962</v>
      </c>
      <c r="D216" s="33" t="s">
        <v>963</v>
      </c>
      <c r="E216" s="33" t="s">
        <v>13</v>
      </c>
      <c r="F216" s="33" t="s">
        <v>11</v>
      </c>
      <c r="G216" s="33" t="s">
        <v>16</v>
      </c>
      <c r="H216" s="33" t="s">
        <v>25</v>
      </c>
      <c r="I216" s="33" t="s">
        <v>10</v>
      </c>
      <c r="J216" s="33" t="s">
        <v>12</v>
      </c>
      <c r="K216" s="33" t="s">
        <v>964</v>
      </c>
      <c r="L216" s="37">
        <v>4924</v>
      </c>
      <c r="M216" s="162">
        <v>133539.46919800001</v>
      </c>
      <c r="N216" s="38">
        <v>-224442.46000000002</v>
      </c>
      <c r="O216" s="38">
        <v>166825.69586707515</v>
      </c>
      <c r="P216" s="31">
        <v>36298.956117799986</v>
      </c>
      <c r="Q216" s="39">
        <v>12810.687232</v>
      </c>
      <c r="R216" s="40">
        <v>0</v>
      </c>
      <c r="S216" s="40">
        <v>7286.4511200027982</v>
      </c>
      <c r="T216" s="40">
        <v>103409.13708465698</v>
      </c>
      <c r="U216" s="41">
        <v>110696.18513097693</v>
      </c>
      <c r="V216" s="42">
        <v>123506.87236297692</v>
      </c>
      <c r="W216" s="38">
        <v>159805.82848077692</v>
      </c>
      <c r="X216" s="38">
        <v>137753.79309727799</v>
      </c>
      <c r="Y216" s="37">
        <v>22052.035383498951</v>
      </c>
      <c r="Z216" s="155">
        <v>0</v>
      </c>
      <c r="AA216" s="38">
        <v>8719.6791970577542</v>
      </c>
      <c r="AB216" s="38">
        <v>23026.618965953367</v>
      </c>
      <c r="AC216" s="38">
        <v>23070.06</v>
      </c>
      <c r="AD216" s="38">
        <v>136.28402138353997</v>
      </c>
      <c r="AE216" s="38">
        <v>548.09</v>
      </c>
      <c r="AF216" s="38">
        <v>55500.732184394656</v>
      </c>
      <c r="AG216" s="146">
        <v>113848</v>
      </c>
      <c r="AH216" s="38">
        <v>127201.9469198</v>
      </c>
      <c r="AI216" s="38">
        <v>0</v>
      </c>
      <c r="AJ216" s="38">
        <v>13353.946919800001</v>
      </c>
      <c r="AK216" s="38">
        <v>13353.946919800001</v>
      </c>
      <c r="AL216" s="38">
        <v>113848</v>
      </c>
      <c r="AM216" s="38">
        <v>113848</v>
      </c>
      <c r="AN216" s="38">
        <v>0</v>
      </c>
      <c r="AO216" s="38">
        <v>36298.956117799986</v>
      </c>
      <c r="AP216" s="38">
        <v>22945.009197999985</v>
      </c>
      <c r="AQ216" s="38">
        <v>13353.946919800001</v>
      </c>
      <c r="AR216" s="38">
        <v>-224442.46000000002</v>
      </c>
      <c r="AS216" s="38">
        <v>0</v>
      </c>
    </row>
    <row r="217" spans="2:45" s="1" customFormat="1" ht="14.25" x14ac:dyDescent="0.2">
      <c r="B217" s="33" t="s">
        <v>1808</v>
      </c>
      <c r="C217" s="34" t="s">
        <v>219</v>
      </c>
      <c r="D217" s="33" t="s">
        <v>220</v>
      </c>
      <c r="E217" s="33" t="s">
        <v>13</v>
      </c>
      <c r="F217" s="33" t="s">
        <v>11</v>
      </c>
      <c r="G217" s="33" t="s">
        <v>16</v>
      </c>
      <c r="H217" s="33" t="s">
        <v>25</v>
      </c>
      <c r="I217" s="33" t="s">
        <v>10</v>
      </c>
      <c r="J217" s="33" t="s">
        <v>12</v>
      </c>
      <c r="K217" s="33" t="s">
        <v>221</v>
      </c>
      <c r="L217" s="37">
        <v>1137</v>
      </c>
      <c r="M217" s="162">
        <v>78153.88242400001</v>
      </c>
      <c r="N217" s="38">
        <v>-36796</v>
      </c>
      <c r="O217" s="38">
        <v>26948.839112814174</v>
      </c>
      <c r="P217" s="31">
        <v>53432.88242400001</v>
      </c>
      <c r="Q217" s="39">
        <v>3854.0444510000002</v>
      </c>
      <c r="R217" s="40">
        <v>0</v>
      </c>
      <c r="S217" s="40">
        <v>1535.6069611434471</v>
      </c>
      <c r="T217" s="40">
        <v>738.39303885655295</v>
      </c>
      <c r="U217" s="41">
        <v>2274.0122625523491</v>
      </c>
      <c r="V217" s="42">
        <v>6128.0567135523488</v>
      </c>
      <c r="W217" s="38">
        <v>59560.939137552356</v>
      </c>
      <c r="X217" s="38">
        <v>2879.2630521434403</v>
      </c>
      <c r="Y217" s="37">
        <v>56681.676085408915</v>
      </c>
      <c r="Z217" s="155">
        <v>0</v>
      </c>
      <c r="AA217" s="38">
        <v>1519.5143190122767</v>
      </c>
      <c r="AB217" s="38">
        <v>7616.1988626951797</v>
      </c>
      <c r="AC217" s="38">
        <v>4765.9799999999996</v>
      </c>
      <c r="AD217" s="38">
        <v>204</v>
      </c>
      <c r="AE217" s="38">
        <v>276.45</v>
      </c>
      <c r="AF217" s="38">
        <v>14382.143181707457</v>
      </c>
      <c r="AG217" s="146">
        <v>35693</v>
      </c>
      <c r="AH217" s="38">
        <v>38193</v>
      </c>
      <c r="AI217" s="38">
        <v>0</v>
      </c>
      <c r="AJ217" s="38">
        <v>2500</v>
      </c>
      <c r="AK217" s="38">
        <v>2500</v>
      </c>
      <c r="AL217" s="38">
        <v>35693</v>
      </c>
      <c r="AM217" s="38">
        <v>35693</v>
      </c>
      <c r="AN217" s="38">
        <v>0</v>
      </c>
      <c r="AO217" s="38">
        <v>53432.88242400001</v>
      </c>
      <c r="AP217" s="38">
        <v>50932.88242400001</v>
      </c>
      <c r="AQ217" s="38">
        <v>2500</v>
      </c>
      <c r="AR217" s="38">
        <v>-47296</v>
      </c>
      <c r="AS217" s="38">
        <v>10500</v>
      </c>
    </row>
    <row r="218" spans="2:45" s="1" customFormat="1" ht="14.25" x14ac:dyDescent="0.2">
      <c r="B218" s="33" t="s">
        <v>1808</v>
      </c>
      <c r="C218" s="34" t="s">
        <v>1765</v>
      </c>
      <c r="D218" s="33" t="s">
        <v>1766</v>
      </c>
      <c r="E218" s="33" t="s">
        <v>13</v>
      </c>
      <c r="F218" s="33" t="s">
        <v>11</v>
      </c>
      <c r="G218" s="33" t="s">
        <v>16</v>
      </c>
      <c r="H218" s="33" t="s">
        <v>25</v>
      </c>
      <c r="I218" s="33" t="s">
        <v>10</v>
      </c>
      <c r="J218" s="33" t="s">
        <v>12</v>
      </c>
      <c r="K218" s="33" t="s">
        <v>1767</v>
      </c>
      <c r="L218" s="37">
        <v>1978</v>
      </c>
      <c r="M218" s="162">
        <v>58694.539671999999</v>
      </c>
      <c r="N218" s="38">
        <v>-18896</v>
      </c>
      <c r="O218" s="38">
        <v>5247.0057786499583</v>
      </c>
      <c r="P218" s="31">
        <v>51867.539671999999</v>
      </c>
      <c r="Q218" s="39">
        <v>4921.4009900000001</v>
      </c>
      <c r="R218" s="40">
        <v>0</v>
      </c>
      <c r="S218" s="40">
        <v>4011.7756045729689</v>
      </c>
      <c r="T218" s="40">
        <v>-3.0142444933444494</v>
      </c>
      <c r="U218" s="41">
        <v>4008.7829773382146</v>
      </c>
      <c r="V218" s="42">
        <v>8930.1839673382146</v>
      </c>
      <c r="W218" s="38">
        <v>60797.723639338212</v>
      </c>
      <c r="X218" s="38">
        <v>7522.0792585729796</v>
      </c>
      <c r="Y218" s="37">
        <v>53275.644380765232</v>
      </c>
      <c r="Z218" s="155">
        <v>0</v>
      </c>
      <c r="AA218" s="38">
        <v>1405.6156635251002</v>
      </c>
      <c r="AB218" s="38">
        <v>16816.59588131087</v>
      </c>
      <c r="AC218" s="38">
        <v>11167.349999999999</v>
      </c>
      <c r="AD218" s="38">
        <v>679</v>
      </c>
      <c r="AE218" s="38">
        <v>0</v>
      </c>
      <c r="AF218" s="38">
        <v>30068.561544835968</v>
      </c>
      <c r="AG218" s="146">
        <v>47270</v>
      </c>
      <c r="AH218" s="38">
        <v>52770</v>
      </c>
      <c r="AI218" s="38">
        <v>0</v>
      </c>
      <c r="AJ218" s="38">
        <v>5500</v>
      </c>
      <c r="AK218" s="38">
        <v>5500</v>
      </c>
      <c r="AL218" s="38">
        <v>47270</v>
      </c>
      <c r="AM218" s="38">
        <v>47270</v>
      </c>
      <c r="AN218" s="38">
        <v>0</v>
      </c>
      <c r="AO218" s="38">
        <v>51867.539671999999</v>
      </c>
      <c r="AP218" s="38">
        <v>46367.539671999999</v>
      </c>
      <c r="AQ218" s="38">
        <v>5500</v>
      </c>
      <c r="AR218" s="38">
        <v>-18896</v>
      </c>
      <c r="AS218" s="38">
        <v>0</v>
      </c>
    </row>
    <row r="219" spans="2:45" s="1" customFormat="1" ht="14.25" x14ac:dyDescent="0.2">
      <c r="B219" s="33" t="s">
        <v>1808</v>
      </c>
      <c r="C219" s="34" t="s">
        <v>222</v>
      </c>
      <c r="D219" s="33" t="s">
        <v>223</v>
      </c>
      <c r="E219" s="33" t="s">
        <v>13</v>
      </c>
      <c r="F219" s="33" t="s">
        <v>11</v>
      </c>
      <c r="G219" s="33" t="s">
        <v>16</v>
      </c>
      <c r="H219" s="33" t="s">
        <v>25</v>
      </c>
      <c r="I219" s="33" t="s">
        <v>10</v>
      </c>
      <c r="J219" s="33" t="s">
        <v>22</v>
      </c>
      <c r="K219" s="33" t="s">
        <v>224</v>
      </c>
      <c r="L219" s="37">
        <v>884</v>
      </c>
      <c r="M219" s="162">
        <v>22306.138419000003</v>
      </c>
      <c r="N219" s="38">
        <v>-2915</v>
      </c>
      <c r="O219" s="38">
        <v>564.39032796406377</v>
      </c>
      <c r="P219" s="31">
        <v>11812.156260900003</v>
      </c>
      <c r="Q219" s="39">
        <v>1745.2251759999999</v>
      </c>
      <c r="R219" s="40">
        <v>0</v>
      </c>
      <c r="S219" s="40">
        <v>1003.7244251432427</v>
      </c>
      <c r="T219" s="40">
        <v>764.27557485675732</v>
      </c>
      <c r="U219" s="41">
        <v>1768.0095339457139</v>
      </c>
      <c r="V219" s="42">
        <v>3513.2347099457138</v>
      </c>
      <c r="W219" s="38">
        <v>15325.390970845718</v>
      </c>
      <c r="X219" s="38">
        <v>1881.9832971432443</v>
      </c>
      <c r="Y219" s="37">
        <v>13443.407673702473</v>
      </c>
      <c r="Z219" s="155">
        <v>0</v>
      </c>
      <c r="AA219" s="38">
        <v>639.31069364637415</v>
      </c>
      <c r="AB219" s="38">
        <v>3628.0749273931533</v>
      </c>
      <c r="AC219" s="38">
        <v>12850.279999999999</v>
      </c>
      <c r="AD219" s="38">
        <v>65.528967000000009</v>
      </c>
      <c r="AE219" s="38">
        <v>0</v>
      </c>
      <c r="AF219" s="38">
        <v>17183.194588039525</v>
      </c>
      <c r="AG219" s="146">
        <v>0</v>
      </c>
      <c r="AH219" s="38">
        <v>10877.017841899999</v>
      </c>
      <c r="AI219" s="38">
        <v>0</v>
      </c>
      <c r="AJ219" s="38">
        <v>2230.6138419000004</v>
      </c>
      <c r="AK219" s="38">
        <v>2230.6138419000004</v>
      </c>
      <c r="AL219" s="38">
        <v>0</v>
      </c>
      <c r="AM219" s="38">
        <v>8646.4039999999986</v>
      </c>
      <c r="AN219" s="38">
        <v>8646.4039999999986</v>
      </c>
      <c r="AO219" s="38">
        <v>11812.156260900003</v>
      </c>
      <c r="AP219" s="38">
        <v>935.13841900000443</v>
      </c>
      <c r="AQ219" s="38">
        <v>10877.0178419</v>
      </c>
      <c r="AR219" s="38">
        <v>-2915</v>
      </c>
      <c r="AS219" s="38">
        <v>0</v>
      </c>
    </row>
    <row r="220" spans="2:45" s="1" customFormat="1" ht="14.25" x14ac:dyDescent="0.2">
      <c r="B220" s="33" t="s">
        <v>1808</v>
      </c>
      <c r="C220" s="34" t="s">
        <v>739</v>
      </c>
      <c r="D220" s="33" t="s">
        <v>740</v>
      </c>
      <c r="E220" s="33" t="s">
        <v>13</v>
      </c>
      <c r="F220" s="33" t="s">
        <v>11</v>
      </c>
      <c r="G220" s="33" t="s">
        <v>16</v>
      </c>
      <c r="H220" s="33" t="s">
        <v>17</v>
      </c>
      <c r="I220" s="33" t="s">
        <v>10</v>
      </c>
      <c r="J220" s="33" t="s">
        <v>18</v>
      </c>
      <c r="K220" s="33" t="s">
        <v>741</v>
      </c>
      <c r="L220" s="37">
        <v>6996</v>
      </c>
      <c r="M220" s="162">
        <v>208612.71488500002</v>
      </c>
      <c r="N220" s="38">
        <v>-43547</v>
      </c>
      <c r="O220" s="38">
        <v>33280.934138342527</v>
      </c>
      <c r="P220" s="31">
        <v>185284.84288500005</v>
      </c>
      <c r="Q220" s="39">
        <v>9992.6292040000008</v>
      </c>
      <c r="R220" s="40">
        <v>0</v>
      </c>
      <c r="S220" s="40">
        <v>7499.3307371457367</v>
      </c>
      <c r="T220" s="40">
        <v>6492.6692628542633</v>
      </c>
      <c r="U220" s="41">
        <v>13992.075451905221</v>
      </c>
      <c r="V220" s="42">
        <v>23984.704655905221</v>
      </c>
      <c r="W220" s="38">
        <v>209269.54754090527</v>
      </c>
      <c r="X220" s="38">
        <v>14061.245132145734</v>
      </c>
      <c r="Y220" s="37">
        <v>195208.30240875954</v>
      </c>
      <c r="Z220" s="155">
        <v>917.03670876741126</v>
      </c>
      <c r="AA220" s="38">
        <v>10396.732694705071</v>
      </c>
      <c r="AB220" s="38">
        <v>63819.802916590561</v>
      </c>
      <c r="AC220" s="38">
        <v>29325.22</v>
      </c>
      <c r="AD220" s="38">
        <v>1145.0185094499998</v>
      </c>
      <c r="AE220" s="38">
        <v>3748.73</v>
      </c>
      <c r="AF220" s="38">
        <v>109352.54082951305</v>
      </c>
      <c r="AG220" s="146">
        <v>61761</v>
      </c>
      <c r="AH220" s="38">
        <v>82028.128000000012</v>
      </c>
      <c r="AI220" s="38">
        <v>3335</v>
      </c>
      <c r="AJ220" s="38">
        <v>5121.1000000000004</v>
      </c>
      <c r="AK220" s="38">
        <v>1786.1000000000004</v>
      </c>
      <c r="AL220" s="38">
        <v>58426</v>
      </c>
      <c r="AM220" s="38">
        <v>76907.028000000006</v>
      </c>
      <c r="AN220" s="38">
        <v>18481.028000000006</v>
      </c>
      <c r="AO220" s="38">
        <v>185284.84288500005</v>
      </c>
      <c r="AP220" s="38">
        <v>165017.71488500002</v>
      </c>
      <c r="AQ220" s="38">
        <v>20267.127999999997</v>
      </c>
      <c r="AR220" s="38">
        <v>-43547</v>
      </c>
      <c r="AS220" s="38">
        <v>0</v>
      </c>
    </row>
    <row r="221" spans="2:45" s="1" customFormat="1" ht="14.25" x14ac:dyDescent="0.2">
      <c r="B221" s="33" t="s">
        <v>1808</v>
      </c>
      <c r="C221" s="34" t="s">
        <v>89</v>
      </c>
      <c r="D221" s="33" t="s">
        <v>90</v>
      </c>
      <c r="E221" s="33" t="s">
        <v>13</v>
      </c>
      <c r="F221" s="33" t="s">
        <v>11</v>
      </c>
      <c r="G221" s="33" t="s">
        <v>16</v>
      </c>
      <c r="H221" s="33" t="s">
        <v>17</v>
      </c>
      <c r="I221" s="33" t="s">
        <v>10</v>
      </c>
      <c r="J221" s="33" t="s">
        <v>12</v>
      </c>
      <c r="K221" s="33" t="s">
        <v>91</v>
      </c>
      <c r="L221" s="37">
        <v>4522</v>
      </c>
      <c r="M221" s="162">
        <v>74324.096845000007</v>
      </c>
      <c r="N221" s="38">
        <v>-957.39999999999964</v>
      </c>
      <c r="O221" s="38">
        <v>0</v>
      </c>
      <c r="P221" s="31">
        <v>75553.276845000015</v>
      </c>
      <c r="Q221" s="39">
        <v>6830.6053860000002</v>
      </c>
      <c r="R221" s="40">
        <v>0</v>
      </c>
      <c r="S221" s="40">
        <v>7279.333291431366</v>
      </c>
      <c r="T221" s="40">
        <v>1764.666708568634</v>
      </c>
      <c r="U221" s="41">
        <v>9044.0487697992303</v>
      </c>
      <c r="V221" s="42">
        <v>15874.654155799231</v>
      </c>
      <c r="W221" s="38">
        <v>91427.931000799246</v>
      </c>
      <c r="X221" s="38">
        <v>13648.749921431372</v>
      </c>
      <c r="Y221" s="37">
        <v>77779.181079367874</v>
      </c>
      <c r="Z221" s="155">
        <v>0</v>
      </c>
      <c r="AA221" s="38">
        <v>3269.6370035376167</v>
      </c>
      <c r="AB221" s="38">
        <v>32766.406231180586</v>
      </c>
      <c r="AC221" s="38">
        <v>18954.93</v>
      </c>
      <c r="AD221" s="38">
        <v>4100.0749999999998</v>
      </c>
      <c r="AE221" s="38">
        <v>0</v>
      </c>
      <c r="AF221" s="38">
        <v>59091.048234718204</v>
      </c>
      <c r="AG221" s="146">
        <v>13500</v>
      </c>
      <c r="AH221" s="38">
        <v>53013.58</v>
      </c>
      <c r="AI221" s="38">
        <v>0</v>
      </c>
      <c r="AJ221" s="38">
        <v>2412.4</v>
      </c>
      <c r="AK221" s="38">
        <v>2412.4</v>
      </c>
      <c r="AL221" s="38">
        <v>13500</v>
      </c>
      <c r="AM221" s="38">
        <v>50601.18</v>
      </c>
      <c r="AN221" s="38">
        <v>37101.18</v>
      </c>
      <c r="AO221" s="38">
        <v>75553.276845000015</v>
      </c>
      <c r="AP221" s="38">
        <v>36039.69684500002</v>
      </c>
      <c r="AQ221" s="38">
        <v>39513.58</v>
      </c>
      <c r="AR221" s="38">
        <v>-13878</v>
      </c>
      <c r="AS221" s="38">
        <v>12920.6</v>
      </c>
    </row>
    <row r="222" spans="2:45" s="1" customFormat="1" ht="14.25" x14ac:dyDescent="0.2">
      <c r="B222" s="33" t="s">
        <v>1808</v>
      </c>
      <c r="C222" s="34" t="s">
        <v>1526</v>
      </c>
      <c r="D222" s="33" t="s">
        <v>1527</v>
      </c>
      <c r="E222" s="33" t="s">
        <v>13</v>
      </c>
      <c r="F222" s="33" t="s">
        <v>11</v>
      </c>
      <c r="G222" s="33" t="s">
        <v>16</v>
      </c>
      <c r="H222" s="33" t="s">
        <v>17</v>
      </c>
      <c r="I222" s="33" t="s">
        <v>10</v>
      </c>
      <c r="J222" s="33" t="s">
        <v>18</v>
      </c>
      <c r="K222" s="33" t="s">
        <v>1528</v>
      </c>
      <c r="L222" s="37">
        <v>9000</v>
      </c>
      <c r="M222" s="162">
        <v>310835.73353700002</v>
      </c>
      <c r="N222" s="38">
        <v>-252187</v>
      </c>
      <c r="O222" s="38">
        <v>126268.92571366581</v>
      </c>
      <c r="P222" s="31">
        <v>28527.733537000022</v>
      </c>
      <c r="Q222" s="39">
        <v>26527.687032999998</v>
      </c>
      <c r="R222" s="40">
        <v>0</v>
      </c>
      <c r="S222" s="40">
        <v>16453.672985149176</v>
      </c>
      <c r="T222" s="40">
        <v>71064.662637836358</v>
      </c>
      <c r="U222" s="41">
        <v>87518.807565893236</v>
      </c>
      <c r="V222" s="42">
        <v>114046.49459889323</v>
      </c>
      <c r="W222" s="38">
        <v>142574.22813589324</v>
      </c>
      <c r="X222" s="38">
        <v>116461.10585281496</v>
      </c>
      <c r="Y222" s="37">
        <v>26113.122283078279</v>
      </c>
      <c r="Z222" s="155">
        <v>15207.203314067378</v>
      </c>
      <c r="AA222" s="38">
        <v>40082.566521596687</v>
      </c>
      <c r="AB222" s="38">
        <v>79709.58920858588</v>
      </c>
      <c r="AC222" s="38">
        <v>37725.42</v>
      </c>
      <c r="AD222" s="38">
        <v>18470.014999999999</v>
      </c>
      <c r="AE222" s="38">
        <v>12989.33</v>
      </c>
      <c r="AF222" s="38">
        <v>204184.12404424991</v>
      </c>
      <c r="AG222" s="146">
        <v>126597</v>
      </c>
      <c r="AH222" s="38">
        <v>182370</v>
      </c>
      <c r="AI222" s="38">
        <v>83433</v>
      </c>
      <c r="AJ222" s="38">
        <v>83433</v>
      </c>
      <c r="AK222" s="38">
        <v>0</v>
      </c>
      <c r="AL222" s="38">
        <v>43164</v>
      </c>
      <c r="AM222" s="38">
        <v>98937</v>
      </c>
      <c r="AN222" s="38">
        <v>55773</v>
      </c>
      <c r="AO222" s="38">
        <v>28527.733537000022</v>
      </c>
      <c r="AP222" s="38">
        <v>-27245.266462999978</v>
      </c>
      <c r="AQ222" s="38">
        <v>55773</v>
      </c>
      <c r="AR222" s="38">
        <v>-252187</v>
      </c>
      <c r="AS222" s="38">
        <v>0</v>
      </c>
    </row>
    <row r="223" spans="2:45" s="1" customFormat="1" ht="14.25" x14ac:dyDescent="0.2">
      <c r="B223" s="33" t="s">
        <v>1808</v>
      </c>
      <c r="C223" s="34" t="s">
        <v>1292</v>
      </c>
      <c r="D223" s="33" t="s">
        <v>1293</v>
      </c>
      <c r="E223" s="33" t="s">
        <v>13</v>
      </c>
      <c r="F223" s="33" t="s">
        <v>11</v>
      </c>
      <c r="G223" s="33" t="s">
        <v>16</v>
      </c>
      <c r="H223" s="33" t="s">
        <v>17</v>
      </c>
      <c r="I223" s="33" t="s">
        <v>10</v>
      </c>
      <c r="J223" s="33" t="s">
        <v>18</v>
      </c>
      <c r="K223" s="33" t="s">
        <v>1294</v>
      </c>
      <c r="L223" s="37">
        <v>5896</v>
      </c>
      <c r="M223" s="162">
        <v>177467.44666800002</v>
      </c>
      <c r="N223" s="38">
        <v>-95026</v>
      </c>
      <c r="O223" s="38">
        <v>59918.59772507551</v>
      </c>
      <c r="P223" s="31">
        <v>142062.07466800002</v>
      </c>
      <c r="Q223" s="39">
        <v>10707.034326999999</v>
      </c>
      <c r="R223" s="40">
        <v>0</v>
      </c>
      <c r="S223" s="40">
        <v>8542.9497314318523</v>
      </c>
      <c r="T223" s="40">
        <v>3249.0502685681477</v>
      </c>
      <c r="U223" s="41">
        <v>11792.06358839811</v>
      </c>
      <c r="V223" s="42">
        <v>22499.09791539811</v>
      </c>
      <c r="W223" s="38">
        <v>164561.17258339812</v>
      </c>
      <c r="X223" s="38">
        <v>16018.030746431847</v>
      </c>
      <c r="Y223" s="37">
        <v>148543.14183696627</v>
      </c>
      <c r="Z223" s="155">
        <v>15559.311366073198</v>
      </c>
      <c r="AA223" s="38">
        <v>3366.5512653850628</v>
      </c>
      <c r="AB223" s="38">
        <v>38920.981546146664</v>
      </c>
      <c r="AC223" s="38">
        <v>24714.34</v>
      </c>
      <c r="AD223" s="38">
        <v>4584.5</v>
      </c>
      <c r="AE223" s="38">
        <v>1191.1099999999999</v>
      </c>
      <c r="AF223" s="38">
        <v>88336.794177604927</v>
      </c>
      <c r="AG223" s="146">
        <v>41029</v>
      </c>
      <c r="AH223" s="38">
        <v>67360.627999999997</v>
      </c>
      <c r="AI223" s="38">
        <v>0</v>
      </c>
      <c r="AJ223" s="38">
        <v>2545.9</v>
      </c>
      <c r="AK223" s="38">
        <v>2545.9</v>
      </c>
      <c r="AL223" s="38">
        <v>41029</v>
      </c>
      <c r="AM223" s="38">
        <v>64814.728000000003</v>
      </c>
      <c r="AN223" s="38">
        <v>23785.728000000003</v>
      </c>
      <c r="AO223" s="38">
        <v>142062.07466800002</v>
      </c>
      <c r="AP223" s="38">
        <v>115730.44666800002</v>
      </c>
      <c r="AQ223" s="38">
        <v>26331.627999999997</v>
      </c>
      <c r="AR223" s="38">
        <v>-95026</v>
      </c>
      <c r="AS223" s="38">
        <v>0</v>
      </c>
    </row>
    <row r="224" spans="2:45" s="1" customFormat="1" ht="14.25" x14ac:dyDescent="0.2">
      <c r="B224" s="33" t="s">
        <v>1808</v>
      </c>
      <c r="C224" s="34" t="s">
        <v>1708</v>
      </c>
      <c r="D224" s="33" t="s">
        <v>1709</v>
      </c>
      <c r="E224" s="33" t="s">
        <v>13</v>
      </c>
      <c r="F224" s="33" t="s">
        <v>11</v>
      </c>
      <c r="G224" s="33" t="s">
        <v>16</v>
      </c>
      <c r="H224" s="33" t="s">
        <v>17</v>
      </c>
      <c r="I224" s="33" t="s">
        <v>10</v>
      </c>
      <c r="J224" s="33" t="s">
        <v>18</v>
      </c>
      <c r="K224" s="33" t="s">
        <v>1710</v>
      </c>
      <c r="L224" s="37">
        <v>7698</v>
      </c>
      <c r="M224" s="162">
        <v>170976.836045</v>
      </c>
      <c r="N224" s="38">
        <v>-10740</v>
      </c>
      <c r="O224" s="38">
        <v>0</v>
      </c>
      <c r="P224" s="31">
        <v>221616.51964950003</v>
      </c>
      <c r="Q224" s="39">
        <v>16485.967033000001</v>
      </c>
      <c r="R224" s="40">
        <v>0</v>
      </c>
      <c r="S224" s="40">
        <v>16383.980627434863</v>
      </c>
      <c r="T224" s="40">
        <v>-53.392790424719351</v>
      </c>
      <c r="U224" s="41">
        <v>16330.675899757833</v>
      </c>
      <c r="V224" s="42">
        <v>32816.642932757837</v>
      </c>
      <c r="W224" s="38">
        <v>254433.16258225788</v>
      </c>
      <c r="X224" s="38">
        <v>30719.963676434883</v>
      </c>
      <c r="Y224" s="37">
        <v>223713.198905823</v>
      </c>
      <c r="Z224" s="155">
        <v>0</v>
      </c>
      <c r="AA224" s="38">
        <v>7669.4725330541087</v>
      </c>
      <c r="AB224" s="38">
        <v>56798.068657778298</v>
      </c>
      <c r="AC224" s="38">
        <v>32267.81</v>
      </c>
      <c r="AD224" s="38">
        <v>342.12435876016002</v>
      </c>
      <c r="AE224" s="38">
        <v>648.72</v>
      </c>
      <c r="AF224" s="38">
        <v>97726.195549592579</v>
      </c>
      <c r="AG224" s="146">
        <v>101294</v>
      </c>
      <c r="AH224" s="38">
        <v>118391.68360449999</v>
      </c>
      <c r="AI224" s="38">
        <v>0</v>
      </c>
      <c r="AJ224" s="38">
        <v>17097.683604500002</v>
      </c>
      <c r="AK224" s="38">
        <v>17097.683604500002</v>
      </c>
      <c r="AL224" s="38">
        <v>101294</v>
      </c>
      <c r="AM224" s="38">
        <v>101294</v>
      </c>
      <c r="AN224" s="38">
        <v>0</v>
      </c>
      <c r="AO224" s="38">
        <v>221616.51964950003</v>
      </c>
      <c r="AP224" s="38">
        <v>204518.83604500003</v>
      </c>
      <c r="AQ224" s="38">
        <v>17097.683604499995</v>
      </c>
      <c r="AR224" s="38">
        <v>-10740</v>
      </c>
      <c r="AS224" s="38">
        <v>0</v>
      </c>
    </row>
    <row r="225" spans="2:45" s="1" customFormat="1" ht="14.25" x14ac:dyDescent="0.2">
      <c r="B225" s="33" t="s">
        <v>1808</v>
      </c>
      <c r="C225" s="34" t="s">
        <v>1082</v>
      </c>
      <c r="D225" s="33" t="s">
        <v>1083</v>
      </c>
      <c r="E225" s="33" t="s">
        <v>13</v>
      </c>
      <c r="F225" s="33" t="s">
        <v>11</v>
      </c>
      <c r="G225" s="33" t="s">
        <v>16</v>
      </c>
      <c r="H225" s="33" t="s">
        <v>17</v>
      </c>
      <c r="I225" s="33" t="s">
        <v>10</v>
      </c>
      <c r="J225" s="33" t="s">
        <v>18</v>
      </c>
      <c r="K225" s="33" t="s">
        <v>1084</v>
      </c>
      <c r="L225" s="37">
        <v>7903</v>
      </c>
      <c r="M225" s="162">
        <v>191597.23011499998</v>
      </c>
      <c r="N225" s="38">
        <v>-109880</v>
      </c>
      <c r="O225" s="38">
        <v>4350.2830030138139</v>
      </c>
      <c r="P225" s="31">
        <v>88446.230114999984</v>
      </c>
      <c r="Q225" s="39">
        <v>18241.254498999999</v>
      </c>
      <c r="R225" s="40">
        <v>0</v>
      </c>
      <c r="S225" s="40">
        <v>15196.443773720121</v>
      </c>
      <c r="T225" s="40">
        <v>609.55622627987941</v>
      </c>
      <c r="U225" s="41">
        <v>15806.085233906084</v>
      </c>
      <c r="V225" s="42">
        <v>34047.339732906083</v>
      </c>
      <c r="W225" s="38">
        <v>122493.56984790607</v>
      </c>
      <c r="X225" s="38">
        <v>28493.332075720129</v>
      </c>
      <c r="Y225" s="37">
        <v>94000.237772185938</v>
      </c>
      <c r="Z225" s="155">
        <v>0</v>
      </c>
      <c r="AA225" s="38">
        <v>7453.5829718872619</v>
      </c>
      <c r="AB225" s="38">
        <v>61531.762101888839</v>
      </c>
      <c r="AC225" s="38">
        <v>33127.11</v>
      </c>
      <c r="AD225" s="38">
        <v>988.67500595000001</v>
      </c>
      <c r="AE225" s="38">
        <v>1137.1600000000001</v>
      </c>
      <c r="AF225" s="38">
        <v>104238.29007972611</v>
      </c>
      <c r="AG225" s="146">
        <v>98336</v>
      </c>
      <c r="AH225" s="38">
        <v>99436</v>
      </c>
      <c r="AI225" s="38">
        <v>0</v>
      </c>
      <c r="AJ225" s="38">
        <v>1100</v>
      </c>
      <c r="AK225" s="38">
        <v>1100</v>
      </c>
      <c r="AL225" s="38">
        <v>98336</v>
      </c>
      <c r="AM225" s="38">
        <v>98336</v>
      </c>
      <c r="AN225" s="38">
        <v>0</v>
      </c>
      <c r="AO225" s="38">
        <v>88446.230114999984</v>
      </c>
      <c r="AP225" s="38">
        <v>87346.230114999984</v>
      </c>
      <c r="AQ225" s="38">
        <v>1100</v>
      </c>
      <c r="AR225" s="38">
        <v>-109880</v>
      </c>
      <c r="AS225" s="38">
        <v>0</v>
      </c>
    </row>
    <row r="226" spans="2:45" s="1" customFormat="1" ht="14.25" x14ac:dyDescent="0.2">
      <c r="B226" s="33" t="s">
        <v>1808</v>
      </c>
      <c r="C226" s="34" t="s">
        <v>1391</v>
      </c>
      <c r="D226" s="33" t="s">
        <v>1392</v>
      </c>
      <c r="E226" s="33" t="s">
        <v>13</v>
      </c>
      <c r="F226" s="33" t="s">
        <v>11</v>
      </c>
      <c r="G226" s="33" t="s">
        <v>16</v>
      </c>
      <c r="H226" s="33" t="s">
        <v>17</v>
      </c>
      <c r="I226" s="33" t="s">
        <v>10</v>
      </c>
      <c r="J226" s="33" t="s">
        <v>12</v>
      </c>
      <c r="K226" s="33" t="s">
        <v>1393</v>
      </c>
      <c r="L226" s="37">
        <v>4715</v>
      </c>
      <c r="M226" s="162">
        <v>128885.137334</v>
      </c>
      <c r="N226" s="38">
        <v>-31790</v>
      </c>
      <c r="O226" s="38">
        <v>6191.2843438837381</v>
      </c>
      <c r="P226" s="31">
        <v>101557.137334</v>
      </c>
      <c r="Q226" s="39">
        <v>9874.3078170000008</v>
      </c>
      <c r="R226" s="40">
        <v>0</v>
      </c>
      <c r="S226" s="40">
        <v>8935.1866708605739</v>
      </c>
      <c r="T226" s="40">
        <v>494.81332913942606</v>
      </c>
      <c r="U226" s="41">
        <v>9430.0508513054756</v>
      </c>
      <c r="V226" s="42">
        <v>19304.358668305475</v>
      </c>
      <c r="W226" s="38">
        <v>120861.49600230547</v>
      </c>
      <c r="X226" s="38">
        <v>16753.475007860572</v>
      </c>
      <c r="Y226" s="37">
        <v>104108.0209944449</v>
      </c>
      <c r="Z226" s="155">
        <v>0</v>
      </c>
      <c r="AA226" s="38">
        <v>4535.8588875710639</v>
      </c>
      <c r="AB226" s="38">
        <v>34274.785778987884</v>
      </c>
      <c r="AC226" s="38">
        <v>19763.93</v>
      </c>
      <c r="AD226" s="38">
        <v>947.5</v>
      </c>
      <c r="AE226" s="38">
        <v>0</v>
      </c>
      <c r="AF226" s="38">
        <v>59522.074666558947</v>
      </c>
      <c r="AG226" s="146">
        <v>76229</v>
      </c>
      <c r="AH226" s="38">
        <v>76229</v>
      </c>
      <c r="AI226" s="38">
        <v>2600</v>
      </c>
      <c r="AJ226" s="38">
        <v>2600</v>
      </c>
      <c r="AK226" s="38">
        <v>0</v>
      </c>
      <c r="AL226" s="38">
        <v>73629</v>
      </c>
      <c r="AM226" s="38">
        <v>73629</v>
      </c>
      <c r="AN226" s="38">
        <v>0</v>
      </c>
      <c r="AO226" s="38">
        <v>101557.137334</v>
      </c>
      <c r="AP226" s="38">
        <v>101557.137334</v>
      </c>
      <c r="AQ226" s="38">
        <v>0</v>
      </c>
      <c r="AR226" s="38">
        <v>-31790</v>
      </c>
      <c r="AS226" s="38">
        <v>0</v>
      </c>
    </row>
    <row r="227" spans="2:45" s="1" customFormat="1" ht="14.25" x14ac:dyDescent="0.2">
      <c r="B227" s="33" t="s">
        <v>1808</v>
      </c>
      <c r="C227" s="34" t="s">
        <v>1508</v>
      </c>
      <c r="D227" s="33" t="s">
        <v>1509</v>
      </c>
      <c r="E227" s="33" t="s">
        <v>13</v>
      </c>
      <c r="F227" s="33" t="s">
        <v>11</v>
      </c>
      <c r="G227" s="33" t="s">
        <v>16</v>
      </c>
      <c r="H227" s="33" t="s">
        <v>17</v>
      </c>
      <c r="I227" s="33" t="s">
        <v>10</v>
      </c>
      <c r="J227" s="33" t="s">
        <v>21</v>
      </c>
      <c r="K227" s="33" t="s">
        <v>1510</v>
      </c>
      <c r="L227" s="37">
        <v>11334</v>
      </c>
      <c r="M227" s="162">
        <v>219701.87597599998</v>
      </c>
      <c r="N227" s="38">
        <v>-30804</v>
      </c>
      <c r="O227" s="38">
        <v>0</v>
      </c>
      <c r="P227" s="31">
        <v>237359.275976</v>
      </c>
      <c r="Q227" s="39">
        <v>24535.200562000002</v>
      </c>
      <c r="R227" s="40">
        <v>0</v>
      </c>
      <c r="S227" s="40">
        <v>24031.460640009227</v>
      </c>
      <c r="T227" s="40">
        <v>-73.68461099624983</v>
      </c>
      <c r="U227" s="41">
        <v>23957.905221397639</v>
      </c>
      <c r="V227" s="42">
        <v>48493.105783397637</v>
      </c>
      <c r="W227" s="38">
        <v>285852.38175939763</v>
      </c>
      <c r="X227" s="38">
        <v>45058.988700009242</v>
      </c>
      <c r="Y227" s="37">
        <v>240793.39305938839</v>
      </c>
      <c r="Z227" s="155">
        <v>0</v>
      </c>
      <c r="AA227" s="38">
        <v>9967.3314839061404</v>
      </c>
      <c r="AB227" s="38">
        <v>77938.843749039894</v>
      </c>
      <c r="AC227" s="38">
        <v>47508.88</v>
      </c>
      <c r="AD227" s="38">
        <v>6004.7917870457604</v>
      </c>
      <c r="AE227" s="38">
        <v>1585.02</v>
      </c>
      <c r="AF227" s="38">
        <v>143004.86701999177</v>
      </c>
      <c r="AG227" s="146">
        <v>172529</v>
      </c>
      <c r="AH227" s="38">
        <v>189630.4</v>
      </c>
      <c r="AI227" s="38">
        <v>0</v>
      </c>
      <c r="AJ227" s="38">
        <v>17101.400000000001</v>
      </c>
      <c r="AK227" s="38">
        <v>17101.400000000001</v>
      </c>
      <c r="AL227" s="38">
        <v>172529</v>
      </c>
      <c r="AM227" s="38">
        <v>172529</v>
      </c>
      <c r="AN227" s="38">
        <v>0</v>
      </c>
      <c r="AO227" s="38">
        <v>237359.275976</v>
      </c>
      <c r="AP227" s="38">
        <v>220257.87597600001</v>
      </c>
      <c r="AQ227" s="38">
        <v>17101.399999999994</v>
      </c>
      <c r="AR227" s="38">
        <v>-32904</v>
      </c>
      <c r="AS227" s="38">
        <v>2100</v>
      </c>
    </row>
    <row r="228" spans="2:45" s="1" customFormat="1" ht="14.25" x14ac:dyDescent="0.2">
      <c r="B228" s="33" t="s">
        <v>1808</v>
      </c>
      <c r="C228" s="34" t="s">
        <v>261</v>
      </c>
      <c r="D228" s="33" t="s">
        <v>262</v>
      </c>
      <c r="E228" s="33" t="s">
        <v>13</v>
      </c>
      <c r="F228" s="33" t="s">
        <v>11</v>
      </c>
      <c r="G228" s="33" t="s">
        <v>16</v>
      </c>
      <c r="H228" s="33" t="s">
        <v>17</v>
      </c>
      <c r="I228" s="33" t="s">
        <v>10</v>
      </c>
      <c r="J228" s="33" t="s">
        <v>21</v>
      </c>
      <c r="K228" s="33" t="s">
        <v>263</v>
      </c>
      <c r="L228" s="37">
        <v>12914</v>
      </c>
      <c r="M228" s="162">
        <v>354077.75041800004</v>
      </c>
      <c r="N228" s="38">
        <v>-96122</v>
      </c>
      <c r="O228" s="38">
        <v>59830.004832013488</v>
      </c>
      <c r="P228" s="31">
        <v>209182.53041800007</v>
      </c>
      <c r="Q228" s="39">
        <v>28157.007762000001</v>
      </c>
      <c r="R228" s="40">
        <v>0</v>
      </c>
      <c r="S228" s="40">
        <v>22604.995993151537</v>
      </c>
      <c r="T228" s="40">
        <v>3223.0040068484632</v>
      </c>
      <c r="U228" s="41">
        <v>25828.139277573471</v>
      </c>
      <c r="V228" s="42">
        <v>53985.147039573472</v>
      </c>
      <c r="W228" s="38">
        <v>263167.67745757353</v>
      </c>
      <c r="X228" s="38">
        <v>42384.367487151496</v>
      </c>
      <c r="Y228" s="37">
        <v>220783.30997042204</v>
      </c>
      <c r="Z228" s="155">
        <v>0</v>
      </c>
      <c r="AA228" s="38">
        <v>20107.412379474372</v>
      </c>
      <c r="AB228" s="38">
        <v>105232.62900114429</v>
      </c>
      <c r="AC228" s="38">
        <v>54131.78</v>
      </c>
      <c r="AD228" s="38">
        <v>3407.2292523568003</v>
      </c>
      <c r="AE228" s="38">
        <v>1872.08</v>
      </c>
      <c r="AF228" s="38">
        <v>184751.13063297546</v>
      </c>
      <c r="AG228" s="146">
        <v>111298</v>
      </c>
      <c r="AH228" s="38">
        <v>154350.78</v>
      </c>
      <c r="AI228" s="38">
        <v>0</v>
      </c>
      <c r="AJ228" s="38">
        <v>8810</v>
      </c>
      <c r="AK228" s="38">
        <v>8810</v>
      </c>
      <c r="AL228" s="38">
        <v>111298</v>
      </c>
      <c r="AM228" s="38">
        <v>145540.78</v>
      </c>
      <c r="AN228" s="38">
        <v>34242.78</v>
      </c>
      <c r="AO228" s="38">
        <v>209182.53041800007</v>
      </c>
      <c r="AP228" s="38">
        <v>166129.75041800007</v>
      </c>
      <c r="AQ228" s="38">
        <v>43052.78</v>
      </c>
      <c r="AR228" s="38">
        <v>-96122</v>
      </c>
      <c r="AS228" s="38">
        <v>0</v>
      </c>
    </row>
    <row r="229" spans="2:45" s="1" customFormat="1" ht="14.25" x14ac:dyDescent="0.2">
      <c r="B229" s="33" t="s">
        <v>1808</v>
      </c>
      <c r="C229" s="34" t="s">
        <v>547</v>
      </c>
      <c r="D229" s="33" t="s">
        <v>548</v>
      </c>
      <c r="E229" s="33" t="s">
        <v>13</v>
      </c>
      <c r="F229" s="33" t="s">
        <v>11</v>
      </c>
      <c r="G229" s="33" t="s">
        <v>16</v>
      </c>
      <c r="H229" s="33" t="s">
        <v>17</v>
      </c>
      <c r="I229" s="33" t="s">
        <v>10</v>
      </c>
      <c r="J229" s="33" t="s">
        <v>21</v>
      </c>
      <c r="K229" s="33" t="s">
        <v>549</v>
      </c>
      <c r="L229" s="37">
        <v>11292</v>
      </c>
      <c r="M229" s="162">
        <v>232774.93970399999</v>
      </c>
      <c r="N229" s="38">
        <v>-28765</v>
      </c>
      <c r="O229" s="38">
        <v>2604.1113245932575</v>
      </c>
      <c r="P229" s="31">
        <v>170778.93970400002</v>
      </c>
      <c r="Q229" s="39">
        <v>21403.175001</v>
      </c>
      <c r="R229" s="40">
        <v>0</v>
      </c>
      <c r="S229" s="40">
        <v>18893.370652578684</v>
      </c>
      <c r="T229" s="40">
        <v>3690.6293474213162</v>
      </c>
      <c r="U229" s="41">
        <v>22584.121784292991</v>
      </c>
      <c r="V229" s="42">
        <v>43987.296785292987</v>
      </c>
      <c r="W229" s="38">
        <v>214766.23648929299</v>
      </c>
      <c r="X229" s="38">
        <v>35425.069973578677</v>
      </c>
      <c r="Y229" s="37">
        <v>179341.16651571431</v>
      </c>
      <c r="Z229" s="155">
        <v>0</v>
      </c>
      <c r="AA229" s="38">
        <v>16852.540337845603</v>
      </c>
      <c r="AB229" s="38">
        <v>89124.420287033456</v>
      </c>
      <c r="AC229" s="38">
        <v>47332.82</v>
      </c>
      <c r="AD229" s="38">
        <v>2639.4949999999999</v>
      </c>
      <c r="AE229" s="38">
        <v>6286.48</v>
      </c>
      <c r="AF229" s="38">
        <v>162235.75562487906</v>
      </c>
      <c r="AG229" s="146">
        <v>145090</v>
      </c>
      <c r="AH229" s="38">
        <v>145090</v>
      </c>
      <c r="AI229" s="38">
        <v>8414</v>
      </c>
      <c r="AJ229" s="38">
        <v>8414</v>
      </c>
      <c r="AK229" s="38">
        <v>0</v>
      </c>
      <c r="AL229" s="38">
        <v>136676</v>
      </c>
      <c r="AM229" s="38">
        <v>136676</v>
      </c>
      <c r="AN229" s="38">
        <v>0</v>
      </c>
      <c r="AO229" s="38">
        <v>170778.93970400002</v>
      </c>
      <c r="AP229" s="38">
        <v>170778.93970400002</v>
      </c>
      <c r="AQ229" s="38">
        <v>0</v>
      </c>
      <c r="AR229" s="38">
        <v>-28765</v>
      </c>
      <c r="AS229" s="38">
        <v>0</v>
      </c>
    </row>
    <row r="230" spans="2:45" s="1" customFormat="1" ht="14.25" x14ac:dyDescent="0.2">
      <c r="B230" s="33" t="s">
        <v>1808</v>
      </c>
      <c r="C230" s="34" t="s">
        <v>1106</v>
      </c>
      <c r="D230" s="33" t="s">
        <v>1107</v>
      </c>
      <c r="E230" s="33" t="s">
        <v>13</v>
      </c>
      <c r="F230" s="33" t="s">
        <v>11</v>
      </c>
      <c r="G230" s="33" t="s">
        <v>16</v>
      </c>
      <c r="H230" s="33" t="s">
        <v>17</v>
      </c>
      <c r="I230" s="33" t="s">
        <v>10</v>
      </c>
      <c r="J230" s="33" t="s">
        <v>12</v>
      </c>
      <c r="K230" s="33" t="s">
        <v>1108</v>
      </c>
      <c r="L230" s="37">
        <v>2293</v>
      </c>
      <c r="M230" s="162">
        <v>40575.917289000005</v>
      </c>
      <c r="N230" s="38">
        <v>-14129</v>
      </c>
      <c r="O230" s="38">
        <v>12703.673764751307</v>
      </c>
      <c r="P230" s="31">
        <v>22999.687289000001</v>
      </c>
      <c r="Q230" s="39">
        <v>2965.8662629999999</v>
      </c>
      <c r="R230" s="40">
        <v>0</v>
      </c>
      <c r="S230" s="40">
        <v>1796.2530285721182</v>
      </c>
      <c r="T230" s="40">
        <v>2789.7469714278818</v>
      </c>
      <c r="U230" s="41">
        <v>4586.0247300198207</v>
      </c>
      <c r="V230" s="42">
        <v>7551.8909930198206</v>
      </c>
      <c r="W230" s="38">
        <v>30551.578282019822</v>
      </c>
      <c r="X230" s="38">
        <v>3367.9744285721172</v>
      </c>
      <c r="Y230" s="37">
        <v>27183.603853447705</v>
      </c>
      <c r="Z230" s="155">
        <v>112.0930012824233</v>
      </c>
      <c r="AA230" s="38">
        <v>2760.4320875024669</v>
      </c>
      <c r="AB230" s="38">
        <v>13706.539299049155</v>
      </c>
      <c r="AC230" s="38">
        <v>9611.6</v>
      </c>
      <c r="AD230" s="38">
        <v>1142.8466590961698</v>
      </c>
      <c r="AE230" s="38">
        <v>1265.82</v>
      </c>
      <c r="AF230" s="38">
        <v>28599.331046930216</v>
      </c>
      <c r="AG230" s="146">
        <v>0</v>
      </c>
      <c r="AH230" s="38">
        <v>25670.769999999997</v>
      </c>
      <c r="AI230" s="38">
        <v>0</v>
      </c>
      <c r="AJ230" s="38">
        <v>12.100000000000001</v>
      </c>
      <c r="AK230" s="38">
        <v>12.100000000000001</v>
      </c>
      <c r="AL230" s="38">
        <v>0</v>
      </c>
      <c r="AM230" s="38">
        <v>25658.67</v>
      </c>
      <c r="AN230" s="38">
        <v>25658.67</v>
      </c>
      <c r="AO230" s="38">
        <v>22999.687289000001</v>
      </c>
      <c r="AP230" s="38">
        <v>-2671.0827109999955</v>
      </c>
      <c r="AQ230" s="38">
        <v>25670.769999999997</v>
      </c>
      <c r="AR230" s="38">
        <v>-14129</v>
      </c>
      <c r="AS230" s="38">
        <v>0</v>
      </c>
    </row>
    <row r="231" spans="2:45" s="1" customFormat="1" ht="14.25" x14ac:dyDescent="0.2">
      <c r="B231" s="33" t="s">
        <v>1808</v>
      </c>
      <c r="C231" s="34" t="s">
        <v>1148</v>
      </c>
      <c r="D231" s="33" t="s">
        <v>1149</v>
      </c>
      <c r="E231" s="33" t="s">
        <v>13</v>
      </c>
      <c r="F231" s="33" t="s">
        <v>11</v>
      </c>
      <c r="G231" s="33" t="s">
        <v>16</v>
      </c>
      <c r="H231" s="33" t="s">
        <v>17</v>
      </c>
      <c r="I231" s="33" t="s">
        <v>10</v>
      </c>
      <c r="J231" s="33" t="s">
        <v>20</v>
      </c>
      <c r="K231" s="33" t="s">
        <v>1150</v>
      </c>
      <c r="L231" s="37">
        <v>33459</v>
      </c>
      <c r="M231" s="162">
        <v>1505322.7761560001</v>
      </c>
      <c r="N231" s="38">
        <v>-749528.60000000009</v>
      </c>
      <c r="O231" s="38">
        <v>218044.72912039672</v>
      </c>
      <c r="P231" s="31">
        <v>353888.176156</v>
      </c>
      <c r="Q231" s="39">
        <v>119413.546743</v>
      </c>
      <c r="R231" s="40">
        <v>0</v>
      </c>
      <c r="S231" s="40">
        <v>51483.422690305481</v>
      </c>
      <c r="T231" s="40">
        <v>15434.577309694519</v>
      </c>
      <c r="U231" s="41">
        <v>66918.360855531268</v>
      </c>
      <c r="V231" s="42">
        <v>186331.90759853128</v>
      </c>
      <c r="W231" s="38">
        <v>540220.08375453134</v>
      </c>
      <c r="X231" s="38">
        <v>96531.417544305674</v>
      </c>
      <c r="Y231" s="37">
        <v>443688.66621022567</v>
      </c>
      <c r="Z231" s="155">
        <v>58100.025098326107</v>
      </c>
      <c r="AA231" s="38">
        <v>177240.85897508729</v>
      </c>
      <c r="AB231" s="38">
        <v>323187.41166642599</v>
      </c>
      <c r="AC231" s="38">
        <v>140250.51999999999</v>
      </c>
      <c r="AD231" s="38">
        <v>16722.351175191092</v>
      </c>
      <c r="AE231" s="38">
        <v>3590.99</v>
      </c>
      <c r="AF231" s="38">
        <v>719092.15691503044</v>
      </c>
      <c r="AG231" s="146">
        <v>409607</v>
      </c>
      <c r="AH231" s="38">
        <v>430381</v>
      </c>
      <c r="AI231" s="38">
        <v>0</v>
      </c>
      <c r="AJ231" s="38">
        <v>20774</v>
      </c>
      <c r="AK231" s="38">
        <v>20774</v>
      </c>
      <c r="AL231" s="38">
        <v>409607</v>
      </c>
      <c r="AM231" s="38">
        <v>409607</v>
      </c>
      <c r="AN231" s="38">
        <v>0</v>
      </c>
      <c r="AO231" s="38">
        <v>353888.176156</v>
      </c>
      <c r="AP231" s="38">
        <v>333114.176156</v>
      </c>
      <c r="AQ231" s="38">
        <v>20774</v>
      </c>
      <c r="AR231" s="38">
        <v>-749528.60000000009</v>
      </c>
      <c r="AS231" s="38">
        <v>0</v>
      </c>
    </row>
    <row r="232" spans="2:45" s="1" customFormat="1" ht="14.25" x14ac:dyDescent="0.2">
      <c r="B232" s="33" t="s">
        <v>1808</v>
      </c>
      <c r="C232" s="34" t="s">
        <v>1627</v>
      </c>
      <c r="D232" s="33" t="s">
        <v>1628</v>
      </c>
      <c r="E232" s="33" t="s">
        <v>13</v>
      </c>
      <c r="F232" s="33" t="s">
        <v>11</v>
      </c>
      <c r="G232" s="33" t="s">
        <v>16</v>
      </c>
      <c r="H232" s="33" t="s">
        <v>17</v>
      </c>
      <c r="I232" s="33" t="s">
        <v>10</v>
      </c>
      <c r="J232" s="33" t="s">
        <v>18</v>
      </c>
      <c r="K232" s="33" t="s">
        <v>1629</v>
      </c>
      <c r="L232" s="37">
        <v>7219</v>
      </c>
      <c r="M232" s="162">
        <v>439412.49319299997</v>
      </c>
      <c r="N232" s="38">
        <v>-363677</v>
      </c>
      <c r="O232" s="38">
        <v>322184.9369274507</v>
      </c>
      <c r="P232" s="31">
        <v>67591.693192999985</v>
      </c>
      <c r="Q232" s="39">
        <v>24989.366256000001</v>
      </c>
      <c r="R232" s="40">
        <v>0</v>
      </c>
      <c r="S232" s="40">
        <v>9799.07832457519</v>
      </c>
      <c r="T232" s="40">
        <v>198424.25829825434</v>
      </c>
      <c r="U232" s="41">
        <v>208224.45946784521</v>
      </c>
      <c r="V232" s="42">
        <v>233213.82572384522</v>
      </c>
      <c r="W232" s="38">
        <v>300805.51891684521</v>
      </c>
      <c r="X232" s="38">
        <v>256551.34287102593</v>
      </c>
      <c r="Y232" s="37">
        <v>44254.176045819273</v>
      </c>
      <c r="Z232" s="155">
        <v>0</v>
      </c>
      <c r="AA232" s="38">
        <v>6192.517303930319</v>
      </c>
      <c r="AB232" s="38">
        <v>56976.567732333409</v>
      </c>
      <c r="AC232" s="38">
        <v>30259.98</v>
      </c>
      <c r="AD232" s="38">
        <v>3591</v>
      </c>
      <c r="AE232" s="38">
        <v>1114.97</v>
      </c>
      <c r="AF232" s="38">
        <v>98135.035036263725</v>
      </c>
      <c r="AG232" s="146">
        <v>80707</v>
      </c>
      <c r="AH232" s="38">
        <v>90893.2</v>
      </c>
      <c r="AI232" s="38">
        <v>0</v>
      </c>
      <c r="AJ232" s="38">
        <v>10186.200000000001</v>
      </c>
      <c r="AK232" s="38">
        <v>10186.200000000001</v>
      </c>
      <c r="AL232" s="38">
        <v>80707</v>
      </c>
      <c r="AM232" s="38">
        <v>80707</v>
      </c>
      <c r="AN232" s="38">
        <v>0</v>
      </c>
      <c r="AO232" s="38">
        <v>67591.693192999985</v>
      </c>
      <c r="AP232" s="38">
        <v>57405.493192999988</v>
      </c>
      <c r="AQ232" s="38">
        <v>10186.199999999997</v>
      </c>
      <c r="AR232" s="38">
        <v>-363677</v>
      </c>
      <c r="AS232" s="38">
        <v>0</v>
      </c>
    </row>
    <row r="233" spans="2:45" s="1" customFormat="1" ht="14.25" x14ac:dyDescent="0.2">
      <c r="B233" s="33" t="s">
        <v>1808</v>
      </c>
      <c r="C233" s="34" t="s">
        <v>396</v>
      </c>
      <c r="D233" s="33" t="s">
        <v>397</v>
      </c>
      <c r="E233" s="33" t="s">
        <v>13</v>
      </c>
      <c r="F233" s="33" t="s">
        <v>11</v>
      </c>
      <c r="G233" s="33" t="s">
        <v>16</v>
      </c>
      <c r="H233" s="33" t="s">
        <v>17</v>
      </c>
      <c r="I233" s="33" t="s">
        <v>10</v>
      </c>
      <c r="J233" s="33" t="s">
        <v>12</v>
      </c>
      <c r="K233" s="33" t="s">
        <v>398</v>
      </c>
      <c r="L233" s="37">
        <v>2866</v>
      </c>
      <c r="M233" s="162">
        <v>143195.92283699999</v>
      </c>
      <c r="N233" s="38">
        <v>-78442</v>
      </c>
      <c r="O233" s="38">
        <v>25545.860307513798</v>
      </c>
      <c r="P233" s="31">
        <v>82427.922836999991</v>
      </c>
      <c r="Q233" s="39">
        <v>7302.0272070000001</v>
      </c>
      <c r="R233" s="40">
        <v>0</v>
      </c>
      <c r="S233" s="40">
        <v>3444.9444251441801</v>
      </c>
      <c r="T233" s="40">
        <v>2287.0555748558199</v>
      </c>
      <c r="U233" s="41">
        <v>5732.0309098285243</v>
      </c>
      <c r="V233" s="42">
        <v>13034.058116828524</v>
      </c>
      <c r="W233" s="38">
        <v>95461.980953828519</v>
      </c>
      <c r="X233" s="38">
        <v>6459.2707971441705</v>
      </c>
      <c r="Y233" s="37">
        <v>89002.710156684348</v>
      </c>
      <c r="Z233" s="155">
        <v>5693.7929897099884</v>
      </c>
      <c r="AA233" s="38">
        <v>4552.8995401283746</v>
      </c>
      <c r="AB233" s="38">
        <v>19995.916492235578</v>
      </c>
      <c r="AC233" s="38">
        <v>12013.45</v>
      </c>
      <c r="AD233" s="38">
        <v>4203.5287261503599</v>
      </c>
      <c r="AE233" s="38">
        <v>140.75</v>
      </c>
      <c r="AF233" s="38">
        <v>46600.337748224301</v>
      </c>
      <c r="AG233" s="146">
        <v>54771</v>
      </c>
      <c r="AH233" s="38">
        <v>54871</v>
      </c>
      <c r="AI233" s="38">
        <v>1000</v>
      </c>
      <c r="AJ233" s="38">
        <v>1100</v>
      </c>
      <c r="AK233" s="38">
        <v>100</v>
      </c>
      <c r="AL233" s="38">
        <v>53771</v>
      </c>
      <c r="AM233" s="38">
        <v>53771</v>
      </c>
      <c r="AN233" s="38">
        <v>0</v>
      </c>
      <c r="AO233" s="38">
        <v>82427.922836999991</v>
      </c>
      <c r="AP233" s="38">
        <v>82327.922836999991</v>
      </c>
      <c r="AQ233" s="38">
        <v>100</v>
      </c>
      <c r="AR233" s="38">
        <v>-78442</v>
      </c>
      <c r="AS233" s="38">
        <v>0</v>
      </c>
    </row>
    <row r="234" spans="2:45" s="1" customFormat="1" ht="14.25" x14ac:dyDescent="0.2">
      <c r="B234" s="33" t="s">
        <v>1808</v>
      </c>
      <c r="C234" s="34" t="s">
        <v>1328</v>
      </c>
      <c r="D234" s="33" t="s">
        <v>1329</v>
      </c>
      <c r="E234" s="33" t="s">
        <v>13</v>
      </c>
      <c r="F234" s="33" t="s">
        <v>11</v>
      </c>
      <c r="G234" s="33" t="s">
        <v>16</v>
      </c>
      <c r="H234" s="33" t="s">
        <v>17</v>
      </c>
      <c r="I234" s="33" t="s">
        <v>10</v>
      </c>
      <c r="J234" s="33" t="s">
        <v>12</v>
      </c>
      <c r="K234" s="33" t="s">
        <v>1330</v>
      </c>
      <c r="L234" s="37">
        <v>3865</v>
      </c>
      <c r="M234" s="162">
        <v>104346.54977000001</v>
      </c>
      <c r="N234" s="38">
        <v>-19432.190000000002</v>
      </c>
      <c r="O234" s="38">
        <v>2156.9035852361444</v>
      </c>
      <c r="P234" s="31">
        <v>107200.35977000001</v>
      </c>
      <c r="Q234" s="39">
        <v>4315.7068849999996</v>
      </c>
      <c r="R234" s="40">
        <v>0</v>
      </c>
      <c r="S234" s="40">
        <v>3943.0129691443717</v>
      </c>
      <c r="T234" s="40">
        <v>3786.9870308556283</v>
      </c>
      <c r="U234" s="41">
        <v>7730.041684049982</v>
      </c>
      <c r="V234" s="42">
        <v>12045.748569049982</v>
      </c>
      <c r="W234" s="38">
        <v>119246.10833905</v>
      </c>
      <c r="X234" s="38">
        <v>7393.1493171443872</v>
      </c>
      <c r="Y234" s="37">
        <v>111852.95902190561</v>
      </c>
      <c r="Z234" s="155">
        <v>0</v>
      </c>
      <c r="AA234" s="38">
        <v>4630.1086256641656</v>
      </c>
      <c r="AB234" s="38">
        <v>26958.794600057321</v>
      </c>
      <c r="AC234" s="38">
        <v>28383.85</v>
      </c>
      <c r="AD234" s="38">
        <v>1228.610228625</v>
      </c>
      <c r="AE234" s="38">
        <v>0</v>
      </c>
      <c r="AF234" s="38">
        <v>61201.363454346487</v>
      </c>
      <c r="AG234" s="146">
        <v>83105</v>
      </c>
      <c r="AH234" s="38">
        <v>85015</v>
      </c>
      <c r="AI234" s="38">
        <v>0</v>
      </c>
      <c r="AJ234" s="38">
        <v>1910</v>
      </c>
      <c r="AK234" s="38">
        <v>1910</v>
      </c>
      <c r="AL234" s="38">
        <v>83105</v>
      </c>
      <c r="AM234" s="38">
        <v>83105</v>
      </c>
      <c r="AN234" s="38">
        <v>0</v>
      </c>
      <c r="AO234" s="38">
        <v>107200.35977000001</v>
      </c>
      <c r="AP234" s="38">
        <v>105290.35977000001</v>
      </c>
      <c r="AQ234" s="38">
        <v>1910</v>
      </c>
      <c r="AR234" s="38">
        <v>-19432.190000000002</v>
      </c>
      <c r="AS234" s="38">
        <v>0</v>
      </c>
    </row>
    <row r="235" spans="2:45" s="1" customFormat="1" ht="14.25" x14ac:dyDescent="0.2">
      <c r="B235" s="33" t="s">
        <v>1808</v>
      </c>
      <c r="C235" s="34" t="s">
        <v>526</v>
      </c>
      <c r="D235" s="33" t="s">
        <v>527</v>
      </c>
      <c r="E235" s="33" t="s">
        <v>13</v>
      </c>
      <c r="F235" s="33" t="s">
        <v>11</v>
      </c>
      <c r="G235" s="33" t="s">
        <v>16</v>
      </c>
      <c r="H235" s="33" t="s">
        <v>17</v>
      </c>
      <c r="I235" s="33" t="s">
        <v>10</v>
      </c>
      <c r="J235" s="33" t="s">
        <v>12</v>
      </c>
      <c r="K235" s="33" t="s">
        <v>528</v>
      </c>
      <c r="L235" s="37">
        <v>3679</v>
      </c>
      <c r="M235" s="162">
        <v>112885.32516400001</v>
      </c>
      <c r="N235" s="38">
        <v>23386</v>
      </c>
      <c r="O235" s="38">
        <v>0</v>
      </c>
      <c r="P235" s="31">
        <v>142091.33516399999</v>
      </c>
      <c r="Q235" s="39">
        <v>7739.0194579999998</v>
      </c>
      <c r="R235" s="40">
        <v>0</v>
      </c>
      <c r="S235" s="40">
        <v>7310.7205954313795</v>
      </c>
      <c r="T235" s="40">
        <v>47.279404568620521</v>
      </c>
      <c r="U235" s="41">
        <v>7358.03967803878</v>
      </c>
      <c r="V235" s="42">
        <v>15097.059136038781</v>
      </c>
      <c r="W235" s="38">
        <v>157188.39430003878</v>
      </c>
      <c r="X235" s="38">
        <v>13707.601116431411</v>
      </c>
      <c r="Y235" s="37">
        <v>143480.79318360737</v>
      </c>
      <c r="Z235" s="155">
        <v>0</v>
      </c>
      <c r="AA235" s="38">
        <v>2412.7039033543365</v>
      </c>
      <c r="AB235" s="38">
        <v>25056.020048022019</v>
      </c>
      <c r="AC235" s="38">
        <v>28516.58</v>
      </c>
      <c r="AD235" s="38">
        <v>1588</v>
      </c>
      <c r="AE235" s="38">
        <v>1497.57</v>
      </c>
      <c r="AF235" s="38">
        <v>59070.873951376358</v>
      </c>
      <c r="AG235" s="146">
        <v>39193</v>
      </c>
      <c r="AH235" s="38">
        <v>41168.009999999995</v>
      </c>
      <c r="AI235" s="38">
        <v>0</v>
      </c>
      <c r="AJ235" s="38">
        <v>0</v>
      </c>
      <c r="AK235" s="38">
        <v>0</v>
      </c>
      <c r="AL235" s="38">
        <v>39193</v>
      </c>
      <c r="AM235" s="38">
        <v>41168.009999999995</v>
      </c>
      <c r="AN235" s="38">
        <v>1975.0099999999948</v>
      </c>
      <c r="AO235" s="38">
        <v>142091.33516399999</v>
      </c>
      <c r="AP235" s="38">
        <v>140116.32516399998</v>
      </c>
      <c r="AQ235" s="38">
        <v>1975.0100000000093</v>
      </c>
      <c r="AR235" s="38">
        <v>23386</v>
      </c>
      <c r="AS235" s="38">
        <v>0</v>
      </c>
    </row>
    <row r="236" spans="2:45" s="1" customFormat="1" ht="14.25" x14ac:dyDescent="0.2">
      <c r="B236" s="33" t="s">
        <v>1808</v>
      </c>
      <c r="C236" s="34" t="s">
        <v>1801</v>
      </c>
      <c r="D236" s="33" t="s">
        <v>1802</v>
      </c>
      <c r="E236" s="33" t="s">
        <v>13</v>
      </c>
      <c r="F236" s="33" t="s">
        <v>11</v>
      </c>
      <c r="G236" s="33" t="s">
        <v>16</v>
      </c>
      <c r="H236" s="33" t="s">
        <v>17</v>
      </c>
      <c r="I236" s="33" t="s">
        <v>10</v>
      </c>
      <c r="J236" s="33" t="s">
        <v>12</v>
      </c>
      <c r="K236" s="33" t="s">
        <v>1803</v>
      </c>
      <c r="L236" s="37">
        <v>3398</v>
      </c>
      <c r="M236" s="162">
        <v>192150.229448</v>
      </c>
      <c r="N236" s="38">
        <v>-113848</v>
      </c>
      <c r="O236" s="38">
        <v>90373.808238020589</v>
      </c>
      <c r="P236" s="31">
        <v>82904.829448000004</v>
      </c>
      <c r="Q236" s="39">
        <v>14587.36563</v>
      </c>
      <c r="R236" s="40">
        <v>0</v>
      </c>
      <c r="S236" s="40">
        <v>5727.6424285736284</v>
      </c>
      <c r="T236" s="40">
        <v>1068.3575714263716</v>
      </c>
      <c r="U236" s="41">
        <v>6796.0366474519633</v>
      </c>
      <c r="V236" s="42">
        <v>21383.402277451962</v>
      </c>
      <c r="W236" s="38">
        <v>104288.23172545197</v>
      </c>
      <c r="X236" s="38">
        <v>10739.329553573625</v>
      </c>
      <c r="Y236" s="37">
        <v>93548.902171878348</v>
      </c>
      <c r="Z236" s="155">
        <v>0</v>
      </c>
      <c r="AA236" s="38">
        <v>5750.2186180453546</v>
      </c>
      <c r="AB236" s="38">
        <v>22865.471650815547</v>
      </c>
      <c r="AC236" s="38">
        <v>17429.330000000002</v>
      </c>
      <c r="AD236" s="38">
        <v>2032.1319258000001</v>
      </c>
      <c r="AE236" s="38">
        <v>79.540000000000006</v>
      </c>
      <c r="AF236" s="38">
        <v>48156.6921946609</v>
      </c>
      <c r="AG236" s="146">
        <v>144685</v>
      </c>
      <c r="AH236" s="38">
        <v>147110.6</v>
      </c>
      <c r="AI236" s="38">
        <v>0</v>
      </c>
      <c r="AJ236" s="38">
        <v>2425.6</v>
      </c>
      <c r="AK236" s="38">
        <v>2425.6</v>
      </c>
      <c r="AL236" s="38">
        <v>144685</v>
      </c>
      <c r="AM236" s="38">
        <v>144685</v>
      </c>
      <c r="AN236" s="38">
        <v>0</v>
      </c>
      <c r="AO236" s="38">
        <v>82904.829448000004</v>
      </c>
      <c r="AP236" s="38">
        <v>80479.229447999998</v>
      </c>
      <c r="AQ236" s="38">
        <v>2425.6000000000058</v>
      </c>
      <c r="AR236" s="38">
        <v>-113848</v>
      </c>
      <c r="AS236" s="38">
        <v>0</v>
      </c>
    </row>
    <row r="237" spans="2:45" s="1" customFormat="1" ht="14.25" x14ac:dyDescent="0.2">
      <c r="B237" s="33" t="s">
        <v>1808</v>
      </c>
      <c r="C237" s="34" t="s">
        <v>583</v>
      </c>
      <c r="D237" s="33" t="s">
        <v>584</v>
      </c>
      <c r="E237" s="33" t="s">
        <v>13</v>
      </c>
      <c r="F237" s="33" t="s">
        <v>11</v>
      </c>
      <c r="G237" s="33" t="s">
        <v>16</v>
      </c>
      <c r="H237" s="33" t="s">
        <v>17</v>
      </c>
      <c r="I237" s="33" t="s">
        <v>10</v>
      </c>
      <c r="J237" s="33" t="s">
        <v>12</v>
      </c>
      <c r="K237" s="33" t="s">
        <v>585</v>
      </c>
      <c r="L237" s="37">
        <v>2632</v>
      </c>
      <c r="M237" s="162">
        <v>138568.24432499998</v>
      </c>
      <c r="N237" s="38">
        <v>-20609</v>
      </c>
      <c r="O237" s="38">
        <v>16583.970001632562</v>
      </c>
      <c r="P237" s="31">
        <v>114198.44432499999</v>
      </c>
      <c r="Q237" s="39">
        <v>7422.9970780000003</v>
      </c>
      <c r="R237" s="40">
        <v>0</v>
      </c>
      <c r="S237" s="40">
        <v>6330.4000011452881</v>
      </c>
      <c r="T237" s="40">
        <v>-57.630757313431786</v>
      </c>
      <c r="U237" s="41">
        <v>6272.8030697602762</v>
      </c>
      <c r="V237" s="42">
        <v>13695.800147760277</v>
      </c>
      <c r="W237" s="38">
        <v>127894.24447276027</v>
      </c>
      <c r="X237" s="38">
        <v>11869.500002145302</v>
      </c>
      <c r="Y237" s="37">
        <v>116024.74447061497</v>
      </c>
      <c r="Z237" s="155">
        <v>11967.11720256216</v>
      </c>
      <c r="AA237" s="38">
        <v>10302.414513931426</v>
      </c>
      <c r="AB237" s="38">
        <v>17483.391262544996</v>
      </c>
      <c r="AC237" s="38">
        <v>15621.34</v>
      </c>
      <c r="AD237" s="38">
        <v>5841.9994471999989</v>
      </c>
      <c r="AE237" s="38">
        <v>2016.09</v>
      </c>
      <c r="AF237" s="38">
        <v>63232.352426238576</v>
      </c>
      <c r="AG237" s="146">
        <v>42449</v>
      </c>
      <c r="AH237" s="38">
        <v>43561.2</v>
      </c>
      <c r="AI237" s="38">
        <v>0</v>
      </c>
      <c r="AJ237" s="38">
        <v>1112.2</v>
      </c>
      <c r="AK237" s="38">
        <v>1112.2</v>
      </c>
      <c r="AL237" s="38">
        <v>42449</v>
      </c>
      <c r="AM237" s="38">
        <v>42449</v>
      </c>
      <c r="AN237" s="38">
        <v>0</v>
      </c>
      <c r="AO237" s="38">
        <v>114198.44432499999</v>
      </c>
      <c r="AP237" s="38">
        <v>113086.24432499999</v>
      </c>
      <c r="AQ237" s="38">
        <v>1112.1999999999971</v>
      </c>
      <c r="AR237" s="38">
        <v>-20609</v>
      </c>
      <c r="AS237" s="38">
        <v>0</v>
      </c>
    </row>
    <row r="238" spans="2:45" s="1" customFormat="1" ht="14.25" x14ac:dyDescent="0.2">
      <c r="B238" s="33" t="s">
        <v>1808</v>
      </c>
      <c r="C238" s="34" t="s">
        <v>1415</v>
      </c>
      <c r="D238" s="33" t="s">
        <v>1416</v>
      </c>
      <c r="E238" s="33" t="s">
        <v>13</v>
      </c>
      <c r="F238" s="33" t="s">
        <v>11</v>
      </c>
      <c r="G238" s="33" t="s">
        <v>16</v>
      </c>
      <c r="H238" s="33" t="s">
        <v>17</v>
      </c>
      <c r="I238" s="33" t="s">
        <v>10</v>
      </c>
      <c r="J238" s="33" t="s">
        <v>18</v>
      </c>
      <c r="K238" s="33" t="s">
        <v>1417</v>
      </c>
      <c r="L238" s="37">
        <v>5256</v>
      </c>
      <c r="M238" s="162">
        <v>185356.23488499998</v>
      </c>
      <c r="N238" s="38">
        <v>-43814</v>
      </c>
      <c r="O238" s="38">
        <v>2380.2415327732765</v>
      </c>
      <c r="P238" s="31">
        <v>147955.13488499998</v>
      </c>
      <c r="Q238" s="39">
        <v>22478.901502000001</v>
      </c>
      <c r="R238" s="40">
        <v>0</v>
      </c>
      <c r="S238" s="40">
        <v>15207.862693720126</v>
      </c>
      <c r="T238" s="40">
        <v>-253.77543416010667</v>
      </c>
      <c r="U238" s="41">
        <v>14954.167899523896</v>
      </c>
      <c r="V238" s="42">
        <v>37433.069401523899</v>
      </c>
      <c r="W238" s="38">
        <v>185388.20428652386</v>
      </c>
      <c r="X238" s="38">
        <v>28514.742550720082</v>
      </c>
      <c r="Y238" s="37">
        <v>156873.46173580378</v>
      </c>
      <c r="Z238" s="155">
        <v>0</v>
      </c>
      <c r="AA238" s="38">
        <v>11489.480116806726</v>
      </c>
      <c r="AB238" s="38">
        <v>38044.725640518038</v>
      </c>
      <c r="AC238" s="38">
        <v>22031.64</v>
      </c>
      <c r="AD238" s="38">
        <v>3417.8799257218889</v>
      </c>
      <c r="AE238" s="38">
        <v>7660.88</v>
      </c>
      <c r="AF238" s="38">
        <v>82644.60568304667</v>
      </c>
      <c r="AG238" s="146">
        <v>97722</v>
      </c>
      <c r="AH238" s="38">
        <v>99635.9</v>
      </c>
      <c r="AI238" s="38">
        <v>0</v>
      </c>
      <c r="AJ238" s="38">
        <v>1913.9</v>
      </c>
      <c r="AK238" s="38">
        <v>1913.9</v>
      </c>
      <c r="AL238" s="38">
        <v>97722</v>
      </c>
      <c r="AM238" s="38">
        <v>97722</v>
      </c>
      <c r="AN238" s="38">
        <v>0</v>
      </c>
      <c r="AO238" s="38">
        <v>147955.13488499998</v>
      </c>
      <c r="AP238" s="38">
        <v>146041.23488499998</v>
      </c>
      <c r="AQ238" s="38">
        <v>1913.8999999999942</v>
      </c>
      <c r="AR238" s="38">
        <v>-43814</v>
      </c>
      <c r="AS238" s="38">
        <v>0</v>
      </c>
    </row>
    <row r="239" spans="2:45" s="1" customFormat="1" ht="14.25" x14ac:dyDescent="0.2">
      <c r="B239" s="33" t="s">
        <v>1808</v>
      </c>
      <c r="C239" s="34" t="s">
        <v>1343</v>
      </c>
      <c r="D239" s="33" t="s">
        <v>1344</v>
      </c>
      <c r="E239" s="33" t="s">
        <v>13</v>
      </c>
      <c r="F239" s="33" t="s">
        <v>11</v>
      </c>
      <c r="G239" s="33" t="s">
        <v>16</v>
      </c>
      <c r="H239" s="33" t="s">
        <v>17</v>
      </c>
      <c r="I239" s="33" t="s">
        <v>10</v>
      </c>
      <c r="J239" s="33" t="s">
        <v>18</v>
      </c>
      <c r="K239" s="33" t="s">
        <v>1345</v>
      </c>
      <c r="L239" s="37">
        <v>5129</v>
      </c>
      <c r="M239" s="162">
        <v>138849.00622500002</v>
      </c>
      <c r="N239" s="38">
        <v>13792</v>
      </c>
      <c r="O239" s="38">
        <v>0</v>
      </c>
      <c r="P239" s="31">
        <v>119481.00622500002</v>
      </c>
      <c r="Q239" s="39">
        <v>11843.361778</v>
      </c>
      <c r="R239" s="40">
        <v>0</v>
      </c>
      <c r="S239" s="40">
        <v>12334.244841147594</v>
      </c>
      <c r="T239" s="40">
        <v>-112.20514106801966</v>
      </c>
      <c r="U239" s="41">
        <v>12222.105607468156</v>
      </c>
      <c r="V239" s="42">
        <v>24065.467385468157</v>
      </c>
      <c r="W239" s="38">
        <v>143546.47361046818</v>
      </c>
      <c r="X239" s="38">
        <v>23126.709077147578</v>
      </c>
      <c r="Y239" s="37">
        <v>120419.7645333206</v>
      </c>
      <c r="Z239" s="155">
        <v>0</v>
      </c>
      <c r="AA239" s="38">
        <v>7041.3788621426011</v>
      </c>
      <c r="AB239" s="38">
        <v>34873.572432835543</v>
      </c>
      <c r="AC239" s="38">
        <v>21499.3</v>
      </c>
      <c r="AD239" s="38">
        <v>1017.5</v>
      </c>
      <c r="AE239" s="38">
        <v>2272.36</v>
      </c>
      <c r="AF239" s="38">
        <v>66704.111294978138</v>
      </c>
      <c r="AG239" s="146">
        <v>85590</v>
      </c>
      <c r="AH239" s="38">
        <v>85590</v>
      </c>
      <c r="AI239" s="38">
        <v>0</v>
      </c>
      <c r="AJ239" s="38">
        <v>0</v>
      </c>
      <c r="AK239" s="38">
        <v>0</v>
      </c>
      <c r="AL239" s="38">
        <v>85590</v>
      </c>
      <c r="AM239" s="38">
        <v>85590</v>
      </c>
      <c r="AN239" s="38">
        <v>0</v>
      </c>
      <c r="AO239" s="38">
        <v>119481.00622500002</v>
      </c>
      <c r="AP239" s="38">
        <v>119481.00622500002</v>
      </c>
      <c r="AQ239" s="38">
        <v>0</v>
      </c>
      <c r="AR239" s="38">
        <v>13792</v>
      </c>
      <c r="AS239" s="38">
        <v>0</v>
      </c>
    </row>
    <row r="240" spans="2:45" s="1" customFormat="1" ht="14.25" x14ac:dyDescent="0.2">
      <c r="B240" s="33" t="s">
        <v>1808</v>
      </c>
      <c r="C240" s="34" t="s">
        <v>1768</v>
      </c>
      <c r="D240" s="33" t="s">
        <v>1769</v>
      </c>
      <c r="E240" s="33" t="s">
        <v>13</v>
      </c>
      <c r="F240" s="33" t="s">
        <v>11</v>
      </c>
      <c r="G240" s="33" t="s">
        <v>16</v>
      </c>
      <c r="H240" s="33" t="s">
        <v>17</v>
      </c>
      <c r="I240" s="33" t="s">
        <v>10</v>
      </c>
      <c r="J240" s="33" t="s">
        <v>20</v>
      </c>
      <c r="K240" s="33" t="s">
        <v>1770</v>
      </c>
      <c r="L240" s="37">
        <v>35065</v>
      </c>
      <c r="M240" s="162">
        <v>2043083.2574099998</v>
      </c>
      <c r="N240" s="38">
        <v>-1431778</v>
      </c>
      <c r="O240" s="38">
        <v>720453.59584085923</v>
      </c>
      <c r="P240" s="31">
        <v>1351132.2574099998</v>
      </c>
      <c r="Q240" s="39">
        <v>120511.348362</v>
      </c>
      <c r="R240" s="40">
        <v>0</v>
      </c>
      <c r="S240" s="40">
        <v>71734.536110884699</v>
      </c>
      <c r="T240" s="40">
        <v>-86.712894887212315</v>
      </c>
      <c r="U240" s="41">
        <v>71648.209577115733</v>
      </c>
      <c r="V240" s="42">
        <v>192159.55793911574</v>
      </c>
      <c r="W240" s="38">
        <v>1543291.8153491155</v>
      </c>
      <c r="X240" s="38">
        <v>134502.25520788482</v>
      </c>
      <c r="Y240" s="37">
        <v>1408789.5601412307</v>
      </c>
      <c r="Z240" s="155">
        <v>54958.522105488541</v>
      </c>
      <c r="AA240" s="38">
        <v>74399.203023628565</v>
      </c>
      <c r="AB240" s="38">
        <v>312118.04583584849</v>
      </c>
      <c r="AC240" s="38">
        <v>146982.42000000001</v>
      </c>
      <c r="AD240" s="38">
        <v>32583.201697665809</v>
      </c>
      <c r="AE240" s="38">
        <v>11524.25</v>
      </c>
      <c r="AF240" s="38">
        <v>632565.64266263146</v>
      </c>
      <c r="AG240" s="146">
        <v>1319171</v>
      </c>
      <c r="AH240" s="38">
        <v>1319171</v>
      </c>
      <c r="AI240" s="38">
        <v>100000</v>
      </c>
      <c r="AJ240" s="38">
        <v>100000</v>
      </c>
      <c r="AK240" s="38">
        <v>0</v>
      </c>
      <c r="AL240" s="38">
        <v>1219171</v>
      </c>
      <c r="AM240" s="38">
        <v>1219171</v>
      </c>
      <c r="AN240" s="38">
        <v>0</v>
      </c>
      <c r="AO240" s="38">
        <v>1351132.2574099998</v>
      </c>
      <c r="AP240" s="38">
        <v>1351132.2574099998</v>
      </c>
      <c r="AQ240" s="38">
        <v>0</v>
      </c>
      <c r="AR240" s="38">
        <v>-1431778</v>
      </c>
      <c r="AS240" s="38">
        <v>0</v>
      </c>
    </row>
    <row r="241" spans="2:45" s="1" customFormat="1" ht="14.25" x14ac:dyDescent="0.2">
      <c r="B241" s="33" t="s">
        <v>1808</v>
      </c>
      <c r="C241" s="34" t="s">
        <v>1403</v>
      </c>
      <c r="D241" s="33" t="s">
        <v>1404</v>
      </c>
      <c r="E241" s="33" t="s">
        <v>13</v>
      </c>
      <c r="F241" s="33" t="s">
        <v>11</v>
      </c>
      <c r="G241" s="33" t="s">
        <v>16</v>
      </c>
      <c r="H241" s="33" t="s">
        <v>17</v>
      </c>
      <c r="I241" s="33" t="s">
        <v>10</v>
      </c>
      <c r="J241" s="33" t="s">
        <v>18</v>
      </c>
      <c r="K241" s="33" t="s">
        <v>1405</v>
      </c>
      <c r="L241" s="37">
        <v>6949</v>
      </c>
      <c r="M241" s="162">
        <v>220746.67660100001</v>
      </c>
      <c r="N241" s="38">
        <v>-124367</v>
      </c>
      <c r="O241" s="38">
        <v>52297.464379995217</v>
      </c>
      <c r="P241" s="31">
        <v>199803.67660100001</v>
      </c>
      <c r="Q241" s="39">
        <v>19528.350536999998</v>
      </c>
      <c r="R241" s="40">
        <v>0</v>
      </c>
      <c r="S241" s="40">
        <v>9412.6128022893281</v>
      </c>
      <c r="T241" s="40">
        <v>4485.3871977106719</v>
      </c>
      <c r="U241" s="41">
        <v>13898.074945009917</v>
      </c>
      <c r="V241" s="42">
        <v>33426.425482009916</v>
      </c>
      <c r="W241" s="38">
        <v>233230.10208300993</v>
      </c>
      <c r="X241" s="38">
        <v>17648.649004289327</v>
      </c>
      <c r="Y241" s="37">
        <v>215581.4530787206</v>
      </c>
      <c r="Z241" s="155">
        <v>0</v>
      </c>
      <c r="AA241" s="38">
        <v>7435.6259934047666</v>
      </c>
      <c r="AB241" s="38">
        <v>46067.975804488728</v>
      </c>
      <c r="AC241" s="38">
        <v>29128.21</v>
      </c>
      <c r="AD241" s="38">
        <v>615.83999999999992</v>
      </c>
      <c r="AE241" s="38">
        <v>0</v>
      </c>
      <c r="AF241" s="38">
        <v>83247.651797893486</v>
      </c>
      <c r="AG241" s="146">
        <v>119685</v>
      </c>
      <c r="AH241" s="38">
        <v>124310</v>
      </c>
      <c r="AI241" s="38">
        <v>675</v>
      </c>
      <c r="AJ241" s="38">
        <v>5300</v>
      </c>
      <c r="AK241" s="38">
        <v>4625</v>
      </c>
      <c r="AL241" s="38">
        <v>119010</v>
      </c>
      <c r="AM241" s="38">
        <v>119010</v>
      </c>
      <c r="AN241" s="38">
        <v>0</v>
      </c>
      <c r="AO241" s="38">
        <v>199803.67660100001</v>
      </c>
      <c r="AP241" s="38">
        <v>195178.67660100001</v>
      </c>
      <c r="AQ241" s="38">
        <v>4625</v>
      </c>
      <c r="AR241" s="38">
        <v>-124367</v>
      </c>
      <c r="AS241" s="38">
        <v>0</v>
      </c>
    </row>
    <row r="242" spans="2:45" s="1" customFormat="1" ht="14.25" x14ac:dyDescent="0.2">
      <c r="B242" s="33" t="s">
        <v>1808</v>
      </c>
      <c r="C242" s="34" t="s">
        <v>1786</v>
      </c>
      <c r="D242" s="33" t="s">
        <v>1787</v>
      </c>
      <c r="E242" s="33" t="s">
        <v>13</v>
      </c>
      <c r="F242" s="33" t="s">
        <v>11</v>
      </c>
      <c r="G242" s="33" t="s">
        <v>16</v>
      </c>
      <c r="H242" s="33" t="s">
        <v>17</v>
      </c>
      <c r="I242" s="33" t="s">
        <v>10</v>
      </c>
      <c r="J242" s="33" t="s">
        <v>18</v>
      </c>
      <c r="K242" s="33" t="s">
        <v>1788</v>
      </c>
      <c r="L242" s="37">
        <v>6235</v>
      </c>
      <c r="M242" s="162">
        <v>199646.07324599999</v>
      </c>
      <c r="N242" s="38">
        <v>6639</v>
      </c>
      <c r="O242" s="38">
        <v>0</v>
      </c>
      <c r="P242" s="31">
        <v>144941.42824599997</v>
      </c>
      <c r="Q242" s="39">
        <v>17724.071571</v>
      </c>
      <c r="R242" s="40">
        <v>0</v>
      </c>
      <c r="S242" s="40">
        <v>14430.023180576971</v>
      </c>
      <c r="T242" s="40">
        <v>-105.92424993174973</v>
      </c>
      <c r="U242" s="41">
        <v>14324.176173394999</v>
      </c>
      <c r="V242" s="42">
        <v>32048.247744394997</v>
      </c>
      <c r="W242" s="38">
        <v>176989.67599039496</v>
      </c>
      <c r="X242" s="38">
        <v>27056.293463576934</v>
      </c>
      <c r="Y242" s="37">
        <v>149933.38252681802</v>
      </c>
      <c r="Z242" s="155">
        <v>1969.6182490360927</v>
      </c>
      <c r="AA242" s="38">
        <v>24787.048073990958</v>
      </c>
      <c r="AB242" s="38">
        <v>47456.537639946102</v>
      </c>
      <c r="AC242" s="38">
        <v>26135.33</v>
      </c>
      <c r="AD242" s="38">
        <v>3597.79</v>
      </c>
      <c r="AE242" s="38">
        <v>381.81</v>
      </c>
      <c r="AF242" s="38">
        <v>104328.13396297314</v>
      </c>
      <c r="AG242" s="146">
        <v>50500</v>
      </c>
      <c r="AH242" s="38">
        <v>68541.354999999996</v>
      </c>
      <c r="AI242" s="38">
        <v>0</v>
      </c>
      <c r="AJ242" s="38">
        <v>0</v>
      </c>
      <c r="AK242" s="38">
        <v>0</v>
      </c>
      <c r="AL242" s="38">
        <v>50500</v>
      </c>
      <c r="AM242" s="38">
        <v>68541.354999999996</v>
      </c>
      <c r="AN242" s="38">
        <v>18041.354999999996</v>
      </c>
      <c r="AO242" s="38">
        <v>144941.42824599997</v>
      </c>
      <c r="AP242" s="38">
        <v>126900.07324599997</v>
      </c>
      <c r="AQ242" s="38">
        <v>18041.354999999981</v>
      </c>
      <c r="AR242" s="38">
        <v>6639</v>
      </c>
      <c r="AS242" s="38">
        <v>0</v>
      </c>
    </row>
    <row r="243" spans="2:45" s="1" customFormat="1" ht="14.25" x14ac:dyDescent="0.2">
      <c r="B243" s="33" t="s">
        <v>1808</v>
      </c>
      <c r="C243" s="34" t="s">
        <v>115</v>
      </c>
      <c r="D243" s="33" t="s">
        <v>116</v>
      </c>
      <c r="E243" s="33" t="s">
        <v>13</v>
      </c>
      <c r="F243" s="33" t="s">
        <v>11</v>
      </c>
      <c r="G243" s="33" t="s">
        <v>16</v>
      </c>
      <c r="H243" s="33" t="s">
        <v>17</v>
      </c>
      <c r="I243" s="33" t="s">
        <v>10</v>
      </c>
      <c r="J243" s="33" t="s">
        <v>18</v>
      </c>
      <c r="K243" s="33" t="s">
        <v>117</v>
      </c>
      <c r="L243" s="37">
        <v>6085</v>
      </c>
      <c r="M243" s="162">
        <v>234761.96024099999</v>
      </c>
      <c r="N243" s="38">
        <v>-108378.32</v>
      </c>
      <c r="O243" s="38">
        <v>24725.158230338755</v>
      </c>
      <c r="P243" s="31">
        <v>162432.04524099999</v>
      </c>
      <c r="Q243" s="39">
        <v>16625.049437999998</v>
      </c>
      <c r="R243" s="40">
        <v>0</v>
      </c>
      <c r="S243" s="40">
        <v>9666.6416594322836</v>
      </c>
      <c r="T243" s="40">
        <v>2503.3583405677164</v>
      </c>
      <c r="U243" s="41">
        <v>12170.065626764332</v>
      </c>
      <c r="V243" s="42">
        <v>28795.11506476433</v>
      </c>
      <c r="W243" s="38">
        <v>191227.16030576432</v>
      </c>
      <c r="X243" s="38">
        <v>18124.953111432318</v>
      </c>
      <c r="Y243" s="37">
        <v>173102.207194332</v>
      </c>
      <c r="Z243" s="155">
        <v>0</v>
      </c>
      <c r="AA243" s="38">
        <v>6552.4871611647413</v>
      </c>
      <c r="AB243" s="38">
        <v>42548.722785858714</v>
      </c>
      <c r="AC243" s="38">
        <v>25506.57</v>
      </c>
      <c r="AD243" s="38">
        <v>3657.97</v>
      </c>
      <c r="AE243" s="38">
        <v>674.75</v>
      </c>
      <c r="AF243" s="38">
        <v>78940.499947023462</v>
      </c>
      <c r="AG243" s="146">
        <v>18100</v>
      </c>
      <c r="AH243" s="38">
        <v>75318.404999999999</v>
      </c>
      <c r="AI243" s="38">
        <v>0</v>
      </c>
      <c r="AJ243" s="38">
        <v>8426</v>
      </c>
      <c r="AK243" s="38">
        <v>8426</v>
      </c>
      <c r="AL243" s="38">
        <v>18100</v>
      </c>
      <c r="AM243" s="38">
        <v>66892.404999999999</v>
      </c>
      <c r="AN243" s="38">
        <v>48792.404999999999</v>
      </c>
      <c r="AO243" s="38">
        <v>162432.04524099999</v>
      </c>
      <c r="AP243" s="38">
        <v>105213.64024099999</v>
      </c>
      <c r="AQ243" s="38">
        <v>57218.404999999999</v>
      </c>
      <c r="AR243" s="38">
        <v>-108378.32</v>
      </c>
      <c r="AS243" s="38">
        <v>0</v>
      </c>
    </row>
    <row r="244" spans="2:45" s="1" customFormat="1" ht="14.25" x14ac:dyDescent="0.2">
      <c r="B244" s="33" t="s">
        <v>1808</v>
      </c>
      <c r="C244" s="34" t="s">
        <v>998</v>
      </c>
      <c r="D244" s="33" t="s">
        <v>999</v>
      </c>
      <c r="E244" s="33" t="s">
        <v>13</v>
      </c>
      <c r="F244" s="33" t="s">
        <v>11</v>
      </c>
      <c r="G244" s="33" t="s">
        <v>16</v>
      </c>
      <c r="H244" s="33" t="s">
        <v>17</v>
      </c>
      <c r="I244" s="33" t="s">
        <v>10</v>
      </c>
      <c r="J244" s="33" t="s">
        <v>18</v>
      </c>
      <c r="K244" s="33" t="s">
        <v>1000</v>
      </c>
      <c r="L244" s="37">
        <v>8585</v>
      </c>
      <c r="M244" s="162">
        <v>321435.17960100004</v>
      </c>
      <c r="N244" s="38">
        <v>-16771</v>
      </c>
      <c r="O244" s="38">
        <v>0</v>
      </c>
      <c r="P244" s="31">
        <v>184493.08460100007</v>
      </c>
      <c r="Q244" s="39">
        <v>14329.523659</v>
      </c>
      <c r="R244" s="40">
        <v>0</v>
      </c>
      <c r="S244" s="40">
        <v>12082.876032004639</v>
      </c>
      <c r="T244" s="40">
        <v>5087.1239679953615</v>
      </c>
      <c r="U244" s="41">
        <v>17170.092589280492</v>
      </c>
      <c r="V244" s="42">
        <v>31499.616248280494</v>
      </c>
      <c r="W244" s="38">
        <v>215992.70084928058</v>
      </c>
      <c r="X244" s="38">
        <v>22655.392560004664</v>
      </c>
      <c r="Y244" s="37">
        <v>193337.30828927591</v>
      </c>
      <c r="Z244" s="155">
        <v>7605.8223323740813</v>
      </c>
      <c r="AA244" s="38">
        <v>8357.1404300495797</v>
      </c>
      <c r="AB244" s="38">
        <v>63658.981344189066</v>
      </c>
      <c r="AC244" s="38">
        <v>51304.09</v>
      </c>
      <c r="AD244" s="38">
        <v>3566.5934677480373</v>
      </c>
      <c r="AE244" s="38">
        <v>3631.48</v>
      </c>
      <c r="AF244" s="38">
        <v>138124.10757436077</v>
      </c>
      <c r="AG244" s="146">
        <v>59813</v>
      </c>
      <c r="AH244" s="38">
        <v>99579.904999999999</v>
      </c>
      <c r="AI244" s="38">
        <v>0</v>
      </c>
      <c r="AJ244" s="38">
        <v>5205</v>
      </c>
      <c r="AK244" s="38">
        <v>5205</v>
      </c>
      <c r="AL244" s="38">
        <v>59813</v>
      </c>
      <c r="AM244" s="38">
        <v>94374.904999999999</v>
      </c>
      <c r="AN244" s="38">
        <v>34561.904999999999</v>
      </c>
      <c r="AO244" s="38">
        <v>184493.08460100007</v>
      </c>
      <c r="AP244" s="38">
        <v>144726.17960100007</v>
      </c>
      <c r="AQ244" s="38">
        <v>39766.904999999999</v>
      </c>
      <c r="AR244" s="38">
        <v>-16771</v>
      </c>
      <c r="AS244" s="38">
        <v>0</v>
      </c>
    </row>
    <row r="245" spans="2:45" s="1" customFormat="1" ht="14.25" x14ac:dyDescent="0.2">
      <c r="B245" s="33" t="s">
        <v>1808</v>
      </c>
      <c r="C245" s="34" t="s">
        <v>1586</v>
      </c>
      <c r="D245" s="33" t="s">
        <v>1587</v>
      </c>
      <c r="E245" s="33" t="s">
        <v>13</v>
      </c>
      <c r="F245" s="33" t="s">
        <v>11</v>
      </c>
      <c r="G245" s="33" t="s">
        <v>16</v>
      </c>
      <c r="H245" s="33" t="s">
        <v>17</v>
      </c>
      <c r="I245" s="33" t="s">
        <v>10</v>
      </c>
      <c r="J245" s="33" t="s">
        <v>12</v>
      </c>
      <c r="K245" s="33" t="s">
        <v>1588</v>
      </c>
      <c r="L245" s="37">
        <v>3712</v>
      </c>
      <c r="M245" s="162">
        <v>113481.50582699999</v>
      </c>
      <c r="N245" s="38">
        <v>-45522</v>
      </c>
      <c r="O245" s="38">
        <v>39728.173346156109</v>
      </c>
      <c r="P245" s="31">
        <v>73092.805827000004</v>
      </c>
      <c r="Q245" s="39">
        <v>7831.7818950000001</v>
      </c>
      <c r="R245" s="40">
        <v>0</v>
      </c>
      <c r="S245" s="40">
        <v>6146.7954354309313</v>
      </c>
      <c r="T245" s="40">
        <v>1277.2045645690687</v>
      </c>
      <c r="U245" s="41">
        <v>7424.0400339439939</v>
      </c>
      <c r="V245" s="42">
        <v>15255.821928943995</v>
      </c>
      <c r="W245" s="38">
        <v>88348.627755944006</v>
      </c>
      <c r="X245" s="38">
        <v>11525.241441430946</v>
      </c>
      <c r="Y245" s="37">
        <v>76823.38631451306</v>
      </c>
      <c r="Z245" s="155">
        <v>2355.5586030765808</v>
      </c>
      <c r="AA245" s="38">
        <v>9843.2149777904942</v>
      </c>
      <c r="AB245" s="38">
        <v>29376.997445223118</v>
      </c>
      <c r="AC245" s="38">
        <v>17267.38</v>
      </c>
      <c r="AD245" s="38">
        <v>3130.0553333124999</v>
      </c>
      <c r="AE245" s="38">
        <v>2081.52</v>
      </c>
      <c r="AF245" s="38">
        <v>64054.726359402695</v>
      </c>
      <c r="AG245" s="146">
        <v>69201</v>
      </c>
      <c r="AH245" s="38">
        <v>72142.3</v>
      </c>
      <c r="AI245" s="38">
        <v>0</v>
      </c>
      <c r="AJ245" s="38">
        <v>2941.3</v>
      </c>
      <c r="AK245" s="38">
        <v>2941.3</v>
      </c>
      <c r="AL245" s="38">
        <v>69201</v>
      </c>
      <c r="AM245" s="38">
        <v>69201</v>
      </c>
      <c r="AN245" s="38">
        <v>0</v>
      </c>
      <c r="AO245" s="38">
        <v>73092.805827000004</v>
      </c>
      <c r="AP245" s="38">
        <v>70151.505827000001</v>
      </c>
      <c r="AQ245" s="38">
        <v>2941.3000000000029</v>
      </c>
      <c r="AR245" s="38">
        <v>-45522</v>
      </c>
      <c r="AS245" s="38">
        <v>0</v>
      </c>
    </row>
    <row r="246" spans="2:45" s="1" customFormat="1" ht="14.25" x14ac:dyDescent="0.2">
      <c r="B246" s="33" t="s">
        <v>1808</v>
      </c>
      <c r="C246" s="34" t="s">
        <v>1205</v>
      </c>
      <c r="D246" s="33" t="s">
        <v>1206</v>
      </c>
      <c r="E246" s="33" t="s">
        <v>13</v>
      </c>
      <c r="F246" s="33" t="s">
        <v>11</v>
      </c>
      <c r="G246" s="33" t="s">
        <v>16</v>
      </c>
      <c r="H246" s="33" t="s">
        <v>17</v>
      </c>
      <c r="I246" s="33" t="s">
        <v>10</v>
      </c>
      <c r="J246" s="33" t="s">
        <v>18</v>
      </c>
      <c r="K246" s="33" t="s">
        <v>1207</v>
      </c>
      <c r="L246" s="37">
        <v>5671</v>
      </c>
      <c r="M246" s="162">
        <v>287971.35596299998</v>
      </c>
      <c r="N246" s="38">
        <v>-60030.020000000004</v>
      </c>
      <c r="O246" s="38">
        <v>22221.50651653107</v>
      </c>
      <c r="P246" s="31">
        <v>262561.63596299995</v>
      </c>
      <c r="Q246" s="39">
        <v>21216.793731999998</v>
      </c>
      <c r="R246" s="40">
        <v>0</v>
      </c>
      <c r="S246" s="40">
        <v>11371.807930290081</v>
      </c>
      <c r="T246" s="40">
        <v>-1.6108904676657403</v>
      </c>
      <c r="U246" s="41">
        <v>11370.258353646699</v>
      </c>
      <c r="V246" s="42">
        <v>32587.052085646697</v>
      </c>
      <c r="W246" s="38">
        <v>295148.68804864667</v>
      </c>
      <c r="X246" s="38">
        <v>21322.139869289997</v>
      </c>
      <c r="Y246" s="37">
        <v>273826.54817935667</v>
      </c>
      <c r="Z246" s="155">
        <v>0</v>
      </c>
      <c r="AA246" s="38">
        <v>6139.7782851877128</v>
      </c>
      <c r="AB246" s="38">
        <v>42302.922084003279</v>
      </c>
      <c r="AC246" s="38">
        <v>23771.200000000001</v>
      </c>
      <c r="AD246" s="38">
        <v>1038.7668048979999</v>
      </c>
      <c r="AE246" s="38">
        <v>283.77999999999997</v>
      </c>
      <c r="AF246" s="38">
        <v>73536.447174088986</v>
      </c>
      <c r="AG246" s="146">
        <v>77270</v>
      </c>
      <c r="AH246" s="38">
        <v>82833.3</v>
      </c>
      <c r="AI246" s="38">
        <v>0</v>
      </c>
      <c r="AJ246" s="38">
        <v>5563.3</v>
      </c>
      <c r="AK246" s="38">
        <v>5563.3</v>
      </c>
      <c r="AL246" s="38">
        <v>77270</v>
      </c>
      <c r="AM246" s="38">
        <v>77270</v>
      </c>
      <c r="AN246" s="38">
        <v>0</v>
      </c>
      <c r="AO246" s="38">
        <v>262561.63596299995</v>
      </c>
      <c r="AP246" s="38">
        <v>256998.33596299996</v>
      </c>
      <c r="AQ246" s="38">
        <v>5563.2999999999884</v>
      </c>
      <c r="AR246" s="38">
        <v>-60030.020000000004</v>
      </c>
      <c r="AS246" s="38">
        <v>0</v>
      </c>
    </row>
    <row r="247" spans="2:45" s="1" customFormat="1" ht="14.25" x14ac:dyDescent="0.2">
      <c r="B247" s="33" t="s">
        <v>1808</v>
      </c>
      <c r="C247" s="34" t="s">
        <v>980</v>
      </c>
      <c r="D247" s="33" t="s">
        <v>981</v>
      </c>
      <c r="E247" s="33" t="s">
        <v>13</v>
      </c>
      <c r="F247" s="33" t="s">
        <v>11</v>
      </c>
      <c r="G247" s="33" t="s">
        <v>16</v>
      </c>
      <c r="H247" s="33" t="s">
        <v>17</v>
      </c>
      <c r="I247" s="33" t="s">
        <v>10</v>
      </c>
      <c r="J247" s="33" t="s">
        <v>18</v>
      </c>
      <c r="K247" s="33" t="s">
        <v>982</v>
      </c>
      <c r="L247" s="37">
        <v>5918</v>
      </c>
      <c r="M247" s="162">
        <v>157901.05108900002</v>
      </c>
      <c r="N247" s="38">
        <v>-16485</v>
      </c>
      <c r="O247" s="38">
        <v>5620.3741145700833</v>
      </c>
      <c r="P247" s="31">
        <v>137761.62508900001</v>
      </c>
      <c r="Q247" s="39">
        <v>10340.340544000001</v>
      </c>
      <c r="R247" s="40">
        <v>0</v>
      </c>
      <c r="S247" s="40">
        <v>8285.0681154317535</v>
      </c>
      <c r="T247" s="40">
        <v>3550.9318845682465</v>
      </c>
      <c r="U247" s="41">
        <v>11836.063825668252</v>
      </c>
      <c r="V247" s="42">
        <v>22176.404369668253</v>
      </c>
      <c r="W247" s="38">
        <v>159938.02945866826</v>
      </c>
      <c r="X247" s="38">
        <v>15534.502716431743</v>
      </c>
      <c r="Y247" s="37">
        <v>144403.52674223651</v>
      </c>
      <c r="Z247" s="155">
        <v>43.856015090603279</v>
      </c>
      <c r="AA247" s="38">
        <v>16860.823283169408</v>
      </c>
      <c r="AB247" s="38">
        <v>39369.934486234808</v>
      </c>
      <c r="AC247" s="38">
        <v>44455.7</v>
      </c>
      <c r="AD247" s="38">
        <v>2505.0299999999997</v>
      </c>
      <c r="AE247" s="38">
        <v>127.29</v>
      </c>
      <c r="AF247" s="38">
        <v>103362.63378449481</v>
      </c>
      <c r="AG247" s="146">
        <v>21581</v>
      </c>
      <c r="AH247" s="38">
        <v>67375.573999999993</v>
      </c>
      <c r="AI247" s="38">
        <v>0</v>
      </c>
      <c r="AJ247" s="38">
        <v>2319</v>
      </c>
      <c r="AK247" s="38">
        <v>2319</v>
      </c>
      <c r="AL247" s="38">
        <v>21581</v>
      </c>
      <c r="AM247" s="38">
        <v>65056.574000000001</v>
      </c>
      <c r="AN247" s="38">
        <v>43475.574000000001</v>
      </c>
      <c r="AO247" s="38">
        <v>137761.62508900001</v>
      </c>
      <c r="AP247" s="38">
        <v>91967.051089000015</v>
      </c>
      <c r="AQ247" s="38">
        <v>45794.573999999993</v>
      </c>
      <c r="AR247" s="38">
        <v>-16485</v>
      </c>
      <c r="AS247" s="38">
        <v>0</v>
      </c>
    </row>
    <row r="248" spans="2:45" s="1" customFormat="1" ht="14.25" x14ac:dyDescent="0.2">
      <c r="B248" s="33" t="s">
        <v>1808</v>
      </c>
      <c r="C248" s="34" t="s">
        <v>1139</v>
      </c>
      <c r="D248" s="33" t="s">
        <v>1140</v>
      </c>
      <c r="E248" s="33" t="s">
        <v>13</v>
      </c>
      <c r="F248" s="33" t="s">
        <v>11</v>
      </c>
      <c r="G248" s="33" t="s">
        <v>16</v>
      </c>
      <c r="H248" s="33" t="s">
        <v>17</v>
      </c>
      <c r="I248" s="33" t="s">
        <v>10</v>
      </c>
      <c r="J248" s="33" t="s">
        <v>12</v>
      </c>
      <c r="K248" s="33" t="s">
        <v>1141</v>
      </c>
      <c r="L248" s="37">
        <v>2843</v>
      </c>
      <c r="M248" s="162">
        <v>130285.602398</v>
      </c>
      <c r="N248" s="38">
        <v>-46144</v>
      </c>
      <c r="O248" s="38">
        <v>36158.537359998169</v>
      </c>
      <c r="P248" s="31">
        <v>48093.002398000011</v>
      </c>
      <c r="Q248" s="39">
        <v>1494.4963990000001</v>
      </c>
      <c r="R248" s="40">
        <v>0</v>
      </c>
      <c r="S248" s="40">
        <v>0</v>
      </c>
      <c r="T248" s="40">
        <v>5686</v>
      </c>
      <c r="U248" s="41">
        <v>5686.0306617733768</v>
      </c>
      <c r="V248" s="42">
        <v>7180.5270607733764</v>
      </c>
      <c r="W248" s="38">
        <v>55273.529458773388</v>
      </c>
      <c r="X248" s="38">
        <v>7.2759600000000004E-12</v>
      </c>
      <c r="Y248" s="37">
        <v>55273.529458773381</v>
      </c>
      <c r="Z248" s="155">
        <v>0</v>
      </c>
      <c r="AA248" s="38">
        <v>2619.1818796562502</v>
      </c>
      <c r="AB248" s="38">
        <v>18827.612361139767</v>
      </c>
      <c r="AC248" s="38">
        <v>11917.04</v>
      </c>
      <c r="AD248" s="38">
        <v>425.47904831562494</v>
      </c>
      <c r="AE248" s="38">
        <v>0</v>
      </c>
      <c r="AF248" s="38">
        <v>33789.31328911164</v>
      </c>
      <c r="AG248" s="146">
        <v>47783</v>
      </c>
      <c r="AH248" s="38">
        <v>48468.4</v>
      </c>
      <c r="AI248" s="38">
        <v>0</v>
      </c>
      <c r="AJ248" s="38">
        <v>685.40000000000009</v>
      </c>
      <c r="AK248" s="38">
        <v>685.40000000000009</v>
      </c>
      <c r="AL248" s="38">
        <v>47783</v>
      </c>
      <c r="AM248" s="38">
        <v>47783</v>
      </c>
      <c r="AN248" s="38">
        <v>0</v>
      </c>
      <c r="AO248" s="38">
        <v>48093.002398000011</v>
      </c>
      <c r="AP248" s="38">
        <v>47407.60239800001</v>
      </c>
      <c r="AQ248" s="38">
        <v>685.40000000000146</v>
      </c>
      <c r="AR248" s="38">
        <v>-46144</v>
      </c>
      <c r="AS248" s="38">
        <v>0</v>
      </c>
    </row>
    <row r="249" spans="2:45" s="1" customFormat="1" ht="14.25" x14ac:dyDescent="0.2">
      <c r="B249" s="33" t="s">
        <v>1808</v>
      </c>
      <c r="C249" s="34" t="s">
        <v>887</v>
      </c>
      <c r="D249" s="33" t="s">
        <v>888</v>
      </c>
      <c r="E249" s="33" t="s">
        <v>13</v>
      </c>
      <c r="F249" s="33" t="s">
        <v>11</v>
      </c>
      <c r="G249" s="33" t="s">
        <v>16</v>
      </c>
      <c r="H249" s="33" t="s">
        <v>17</v>
      </c>
      <c r="I249" s="33" t="s">
        <v>10</v>
      </c>
      <c r="J249" s="33" t="s">
        <v>18</v>
      </c>
      <c r="K249" s="33" t="s">
        <v>889</v>
      </c>
      <c r="L249" s="37">
        <v>5991</v>
      </c>
      <c r="M249" s="162">
        <v>175050.45398200001</v>
      </c>
      <c r="N249" s="38">
        <v>-257791</v>
      </c>
      <c r="O249" s="38">
        <v>124550.7165336442</v>
      </c>
      <c r="P249" s="31">
        <v>-5560.846017999982</v>
      </c>
      <c r="Q249" s="39">
        <v>12218.032902000001</v>
      </c>
      <c r="R249" s="40">
        <v>5560.846017999982</v>
      </c>
      <c r="S249" s="40">
        <v>9152.7067942892281</v>
      </c>
      <c r="T249" s="40">
        <v>110571.0416016442</v>
      </c>
      <c r="U249" s="41">
        <v>125285.2700115137</v>
      </c>
      <c r="V249" s="42">
        <v>137503.3029135137</v>
      </c>
      <c r="W249" s="38">
        <v>137503.3029135137</v>
      </c>
      <c r="X249" s="38">
        <v>137502.62731593341</v>
      </c>
      <c r="Y249" s="37">
        <v>0.67559758028073702</v>
      </c>
      <c r="Z249" s="155">
        <v>0</v>
      </c>
      <c r="AA249" s="38">
        <v>4362.0240441421001</v>
      </c>
      <c r="AB249" s="38">
        <v>46875.198084853204</v>
      </c>
      <c r="AC249" s="38">
        <v>25112.55</v>
      </c>
      <c r="AD249" s="38">
        <v>1210.8006584</v>
      </c>
      <c r="AE249" s="38">
        <v>1133.77</v>
      </c>
      <c r="AF249" s="38">
        <v>78694.342787395304</v>
      </c>
      <c r="AG249" s="146">
        <v>135233</v>
      </c>
      <c r="AH249" s="38">
        <v>138832.70000000001</v>
      </c>
      <c r="AI249" s="38">
        <v>100</v>
      </c>
      <c r="AJ249" s="38">
        <v>3699.7000000000003</v>
      </c>
      <c r="AK249" s="38">
        <v>3599.7000000000003</v>
      </c>
      <c r="AL249" s="38">
        <v>135133</v>
      </c>
      <c r="AM249" s="38">
        <v>135133</v>
      </c>
      <c r="AN249" s="38">
        <v>0</v>
      </c>
      <c r="AO249" s="38">
        <v>-5560.846017999982</v>
      </c>
      <c r="AP249" s="38">
        <v>-9160.5460179999827</v>
      </c>
      <c r="AQ249" s="38">
        <v>3599.7000000000003</v>
      </c>
      <c r="AR249" s="38">
        <v>-266312</v>
      </c>
      <c r="AS249" s="38">
        <v>8521</v>
      </c>
    </row>
    <row r="250" spans="2:45" s="1" customFormat="1" ht="14.25" x14ac:dyDescent="0.2">
      <c r="B250" s="33" t="s">
        <v>1808</v>
      </c>
      <c r="C250" s="34" t="s">
        <v>831</v>
      </c>
      <c r="D250" s="33" t="s">
        <v>832</v>
      </c>
      <c r="E250" s="33" t="s">
        <v>13</v>
      </c>
      <c r="F250" s="33" t="s">
        <v>11</v>
      </c>
      <c r="G250" s="33" t="s">
        <v>16</v>
      </c>
      <c r="H250" s="33" t="s">
        <v>17</v>
      </c>
      <c r="I250" s="33" t="s">
        <v>10</v>
      </c>
      <c r="J250" s="33" t="s">
        <v>18</v>
      </c>
      <c r="K250" s="33" t="s">
        <v>833</v>
      </c>
      <c r="L250" s="37">
        <v>5168</v>
      </c>
      <c r="M250" s="162">
        <v>132778.71162000002</v>
      </c>
      <c r="N250" s="38">
        <v>-126992</v>
      </c>
      <c r="O250" s="38">
        <v>66006.023925244241</v>
      </c>
      <c r="P250" s="31">
        <v>61359.53562000001</v>
      </c>
      <c r="Q250" s="39">
        <v>7927.7637969999996</v>
      </c>
      <c r="R250" s="40">
        <v>0</v>
      </c>
      <c r="S250" s="40">
        <v>7082.8906388598616</v>
      </c>
      <c r="T250" s="40">
        <v>3253.1093611401384</v>
      </c>
      <c r="U250" s="41">
        <v>10336.055736913406</v>
      </c>
      <c r="V250" s="42">
        <v>18263.819533913404</v>
      </c>
      <c r="W250" s="38">
        <v>79623.355153913406</v>
      </c>
      <c r="X250" s="38">
        <v>16196.673765104089</v>
      </c>
      <c r="Y250" s="37">
        <v>63426.681388809317</v>
      </c>
      <c r="Z250" s="155">
        <v>0</v>
      </c>
      <c r="AA250" s="38">
        <v>3636.2012531010878</v>
      </c>
      <c r="AB250" s="38">
        <v>37632.287666676188</v>
      </c>
      <c r="AC250" s="38">
        <v>21662.77</v>
      </c>
      <c r="AD250" s="38">
        <v>1510.2204038596412</v>
      </c>
      <c r="AE250" s="38">
        <v>0</v>
      </c>
      <c r="AF250" s="38">
        <v>64441.479323636915</v>
      </c>
      <c r="AG250" s="146">
        <v>40200</v>
      </c>
      <c r="AH250" s="38">
        <v>60461.824000000001</v>
      </c>
      <c r="AI250" s="38">
        <v>0</v>
      </c>
      <c r="AJ250" s="38">
        <v>3650</v>
      </c>
      <c r="AK250" s="38">
        <v>3650</v>
      </c>
      <c r="AL250" s="38">
        <v>40200</v>
      </c>
      <c r="AM250" s="38">
        <v>56811.824000000001</v>
      </c>
      <c r="AN250" s="38">
        <v>16611.824000000001</v>
      </c>
      <c r="AO250" s="38">
        <v>61359.53562000001</v>
      </c>
      <c r="AP250" s="38">
        <v>41097.711620000009</v>
      </c>
      <c r="AQ250" s="38">
        <v>20261.823999999993</v>
      </c>
      <c r="AR250" s="38">
        <v>-126992</v>
      </c>
      <c r="AS250" s="38">
        <v>0</v>
      </c>
    </row>
    <row r="251" spans="2:45" s="1" customFormat="1" ht="14.25" x14ac:dyDescent="0.2">
      <c r="B251" s="33" t="s">
        <v>1808</v>
      </c>
      <c r="C251" s="34" t="s">
        <v>293</v>
      </c>
      <c r="D251" s="33" t="s">
        <v>294</v>
      </c>
      <c r="E251" s="33" t="s">
        <v>13</v>
      </c>
      <c r="F251" s="33" t="s">
        <v>11</v>
      </c>
      <c r="G251" s="33" t="s">
        <v>16</v>
      </c>
      <c r="H251" s="33" t="s">
        <v>17</v>
      </c>
      <c r="I251" s="33" t="s">
        <v>10</v>
      </c>
      <c r="J251" s="33" t="s">
        <v>18</v>
      </c>
      <c r="K251" s="33" t="s">
        <v>295</v>
      </c>
      <c r="L251" s="37">
        <v>5966</v>
      </c>
      <c r="M251" s="162">
        <v>225374.54716900003</v>
      </c>
      <c r="N251" s="38">
        <v>-124353</v>
      </c>
      <c r="O251" s="38">
        <v>15773.666774223455</v>
      </c>
      <c r="P251" s="31">
        <v>91854.547169000027</v>
      </c>
      <c r="Q251" s="39">
        <v>23151.704137000001</v>
      </c>
      <c r="R251" s="40">
        <v>0</v>
      </c>
      <c r="S251" s="40">
        <v>13921.576761148204</v>
      </c>
      <c r="T251" s="40">
        <v>-107.52139474403157</v>
      </c>
      <c r="U251" s="41">
        <v>13814.129858742383</v>
      </c>
      <c r="V251" s="42">
        <v>36965.833995742381</v>
      </c>
      <c r="W251" s="38">
        <v>128820.3811647424</v>
      </c>
      <c r="X251" s="38">
        <v>26102.956427148194</v>
      </c>
      <c r="Y251" s="37">
        <v>102717.42473759421</v>
      </c>
      <c r="Z251" s="155">
        <v>0</v>
      </c>
      <c r="AA251" s="38">
        <v>43080.778754659579</v>
      </c>
      <c r="AB251" s="38">
        <v>44044.914788361013</v>
      </c>
      <c r="AC251" s="38">
        <v>25007.759999999998</v>
      </c>
      <c r="AD251" s="38">
        <v>3270.875</v>
      </c>
      <c r="AE251" s="38">
        <v>744.96</v>
      </c>
      <c r="AF251" s="38">
        <v>116149.28854302059</v>
      </c>
      <c r="AG251" s="146">
        <v>201376</v>
      </c>
      <c r="AH251" s="38">
        <v>202926</v>
      </c>
      <c r="AI251" s="38">
        <v>0</v>
      </c>
      <c r="AJ251" s="38">
        <v>1550</v>
      </c>
      <c r="AK251" s="38">
        <v>1550</v>
      </c>
      <c r="AL251" s="38">
        <v>201376</v>
      </c>
      <c r="AM251" s="38">
        <v>201376</v>
      </c>
      <c r="AN251" s="38">
        <v>0</v>
      </c>
      <c r="AO251" s="38">
        <v>91854.547169000027</v>
      </c>
      <c r="AP251" s="38">
        <v>90304.547169000027</v>
      </c>
      <c r="AQ251" s="38">
        <v>1550</v>
      </c>
      <c r="AR251" s="38">
        <v>-124353</v>
      </c>
      <c r="AS251" s="38">
        <v>0</v>
      </c>
    </row>
    <row r="252" spans="2:45" s="1" customFormat="1" ht="14.25" x14ac:dyDescent="0.2">
      <c r="B252" s="33" t="s">
        <v>1808</v>
      </c>
      <c r="C252" s="34" t="s">
        <v>1753</v>
      </c>
      <c r="D252" s="33" t="s">
        <v>1754</v>
      </c>
      <c r="E252" s="33" t="s">
        <v>13</v>
      </c>
      <c r="F252" s="33" t="s">
        <v>11</v>
      </c>
      <c r="G252" s="33" t="s">
        <v>16</v>
      </c>
      <c r="H252" s="33" t="s">
        <v>17</v>
      </c>
      <c r="I252" s="33" t="s">
        <v>10</v>
      </c>
      <c r="J252" s="33" t="s">
        <v>12</v>
      </c>
      <c r="K252" s="33" t="s">
        <v>1755</v>
      </c>
      <c r="L252" s="37">
        <v>4053</v>
      </c>
      <c r="M252" s="162">
        <v>138228.538936</v>
      </c>
      <c r="N252" s="38">
        <v>11038.600000000006</v>
      </c>
      <c r="O252" s="38">
        <v>0</v>
      </c>
      <c r="P252" s="31">
        <v>199990.20893600001</v>
      </c>
      <c r="Q252" s="39">
        <v>9685.8327520000003</v>
      </c>
      <c r="R252" s="40">
        <v>0</v>
      </c>
      <c r="S252" s="40">
        <v>9890.4734091466544</v>
      </c>
      <c r="T252" s="40">
        <v>-96.437128529965776</v>
      </c>
      <c r="U252" s="41">
        <v>9794.0890949889854</v>
      </c>
      <c r="V252" s="42">
        <v>19479.921846988986</v>
      </c>
      <c r="W252" s="38">
        <v>219470.130782989</v>
      </c>
      <c r="X252" s="38">
        <v>18544.63764214667</v>
      </c>
      <c r="Y252" s="37">
        <v>200925.49314084233</v>
      </c>
      <c r="Z252" s="155">
        <v>0</v>
      </c>
      <c r="AA252" s="38">
        <v>28649.118406713656</v>
      </c>
      <c r="AB252" s="38">
        <v>31172.340453833211</v>
      </c>
      <c r="AC252" s="38">
        <v>16989.009999999998</v>
      </c>
      <c r="AD252" s="38">
        <v>1925</v>
      </c>
      <c r="AE252" s="38">
        <v>130.12</v>
      </c>
      <c r="AF252" s="38">
        <v>78865.588860546864</v>
      </c>
      <c r="AG252" s="146">
        <v>38653</v>
      </c>
      <c r="AH252" s="38">
        <v>50723.07</v>
      </c>
      <c r="AI252" s="38">
        <v>0</v>
      </c>
      <c r="AJ252" s="38">
        <v>5370</v>
      </c>
      <c r="AK252" s="38">
        <v>5370</v>
      </c>
      <c r="AL252" s="38">
        <v>38653</v>
      </c>
      <c r="AM252" s="38">
        <v>45353.07</v>
      </c>
      <c r="AN252" s="38">
        <v>6700.07</v>
      </c>
      <c r="AO252" s="38">
        <v>199990.20893600001</v>
      </c>
      <c r="AP252" s="38">
        <v>187920.138936</v>
      </c>
      <c r="AQ252" s="38">
        <v>12070.070000000007</v>
      </c>
      <c r="AR252" s="38">
        <v>-71588</v>
      </c>
      <c r="AS252" s="38">
        <v>82626.600000000006</v>
      </c>
    </row>
    <row r="253" spans="2:45" s="1" customFormat="1" ht="14.25" x14ac:dyDescent="0.2">
      <c r="B253" s="33" t="s">
        <v>1808</v>
      </c>
      <c r="C253" s="34" t="s">
        <v>819</v>
      </c>
      <c r="D253" s="33" t="s">
        <v>820</v>
      </c>
      <c r="E253" s="33" t="s">
        <v>13</v>
      </c>
      <c r="F253" s="33" t="s">
        <v>11</v>
      </c>
      <c r="G253" s="33" t="s">
        <v>16</v>
      </c>
      <c r="H253" s="33" t="s">
        <v>17</v>
      </c>
      <c r="I253" s="33" t="s">
        <v>10</v>
      </c>
      <c r="J253" s="33" t="s">
        <v>18</v>
      </c>
      <c r="K253" s="33" t="s">
        <v>821</v>
      </c>
      <c r="L253" s="37">
        <v>9095</v>
      </c>
      <c r="M253" s="162">
        <v>446685.34985700005</v>
      </c>
      <c r="N253" s="38">
        <v>-42225</v>
      </c>
      <c r="O253" s="38">
        <v>15116.943634288107</v>
      </c>
      <c r="P253" s="31">
        <v>415053.04985700001</v>
      </c>
      <c r="Q253" s="39">
        <v>29696.134761000001</v>
      </c>
      <c r="R253" s="40">
        <v>0</v>
      </c>
      <c r="S253" s="40">
        <v>12959.70315543355</v>
      </c>
      <c r="T253" s="40">
        <v>5230.2968445664501</v>
      </c>
      <c r="U253" s="41">
        <v>18190.09808963379</v>
      </c>
      <c r="V253" s="42">
        <v>47886.232850633794</v>
      </c>
      <c r="W253" s="38">
        <v>462939.2827076338</v>
      </c>
      <c r="X253" s="38">
        <v>24299.443416433525</v>
      </c>
      <c r="Y253" s="37">
        <v>438639.83929120027</v>
      </c>
      <c r="Z253" s="155">
        <v>0</v>
      </c>
      <c r="AA253" s="38">
        <v>11942.054778062695</v>
      </c>
      <c r="AB253" s="38">
        <v>65609.703638020786</v>
      </c>
      <c r="AC253" s="38">
        <v>38123.629999999997</v>
      </c>
      <c r="AD253" s="38">
        <v>5866.09</v>
      </c>
      <c r="AE253" s="38">
        <v>975.98</v>
      </c>
      <c r="AF253" s="38">
        <v>122517.45841608346</v>
      </c>
      <c r="AG253" s="146">
        <v>113200</v>
      </c>
      <c r="AH253" s="38">
        <v>129505.7</v>
      </c>
      <c r="AI253" s="38">
        <v>0</v>
      </c>
      <c r="AJ253" s="38">
        <v>16305.7</v>
      </c>
      <c r="AK253" s="38">
        <v>16305.7</v>
      </c>
      <c r="AL253" s="38">
        <v>113200</v>
      </c>
      <c r="AM253" s="38">
        <v>113200</v>
      </c>
      <c r="AN253" s="38">
        <v>0</v>
      </c>
      <c r="AO253" s="38">
        <v>415053.04985700001</v>
      </c>
      <c r="AP253" s="38">
        <v>398747.34985699999</v>
      </c>
      <c r="AQ253" s="38">
        <v>16305.700000000012</v>
      </c>
      <c r="AR253" s="38">
        <v>-42225</v>
      </c>
      <c r="AS253" s="38">
        <v>0</v>
      </c>
    </row>
    <row r="254" spans="2:45" s="1" customFormat="1" ht="14.25" x14ac:dyDescent="0.2">
      <c r="B254" s="33" t="s">
        <v>1808</v>
      </c>
      <c r="C254" s="34" t="s">
        <v>196</v>
      </c>
      <c r="D254" s="33" t="s">
        <v>197</v>
      </c>
      <c r="E254" s="33" t="s">
        <v>13</v>
      </c>
      <c r="F254" s="33" t="s">
        <v>11</v>
      </c>
      <c r="G254" s="33" t="s">
        <v>16</v>
      </c>
      <c r="H254" s="33" t="s">
        <v>17</v>
      </c>
      <c r="I254" s="33" t="s">
        <v>10</v>
      </c>
      <c r="J254" s="33" t="s">
        <v>18</v>
      </c>
      <c r="K254" s="33" t="s">
        <v>198</v>
      </c>
      <c r="L254" s="37">
        <v>9249</v>
      </c>
      <c r="M254" s="162">
        <v>249037.01339600002</v>
      </c>
      <c r="N254" s="38">
        <v>68681.399999999994</v>
      </c>
      <c r="O254" s="38">
        <v>0</v>
      </c>
      <c r="P254" s="31">
        <v>303733.67039600003</v>
      </c>
      <c r="Q254" s="39">
        <v>14046.591028000001</v>
      </c>
      <c r="R254" s="40">
        <v>0</v>
      </c>
      <c r="S254" s="40">
        <v>7928.3747005744744</v>
      </c>
      <c r="T254" s="40">
        <v>10569.625299425526</v>
      </c>
      <c r="U254" s="41">
        <v>18498.099750524783</v>
      </c>
      <c r="V254" s="42">
        <v>32544.690778524782</v>
      </c>
      <c r="W254" s="38">
        <v>336278.36117452482</v>
      </c>
      <c r="X254" s="38">
        <v>14865.702563574479</v>
      </c>
      <c r="Y254" s="37">
        <v>321412.65861095034</v>
      </c>
      <c r="Z254" s="155">
        <v>0</v>
      </c>
      <c r="AA254" s="38">
        <v>5043.2182437122274</v>
      </c>
      <c r="AB254" s="38">
        <v>72212.040151356778</v>
      </c>
      <c r="AC254" s="38">
        <v>54332.740000000005</v>
      </c>
      <c r="AD254" s="38">
        <v>5028.138652994875</v>
      </c>
      <c r="AE254" s="38">
        <v>741.26</v>
      </c>
      <c r="AF254" s="38">
        <v>137357.3970480639</v>
      </c>
      <c r="AG254" s="146">
        <v>46301</v>
      </c>
      <c r="AH254" s="38">
        <v>101674.257</v>
      </c>
      <c r="AI254" s="38">
        <v>0</v>
      </c>
      <c r="AJ254" s="38">
        <v>0</v>
      </c>
      <c r="AK254" s="38">
        <v>0</v>
      </c>
      <c r="AL254" s="38">
        <v>46301</v>
      </c>
      <c r="AM254" s="38">
        <v>101674.257</v>
      </c>
      <c r="AN254" s="38">
        <v>55373.256999999998</v>
      </c>
      <c r="AO254" s="38">
        <v>303733.67039600003</v>
      </c>
      <c r="AP254" s="38">
        <v>248360.41339600005</v>
      </c>
      <c r="AQ254" s="38">
        <v>55373.256999999983</v>
      </c>
      <c r="AR254" s="38">
        <v>41534</v>
      </c>
      <c r="AS254" s="38">
        <v>27147.399999999994</v>
      </c>
    </row>
    <row r="255" spans="2:45" s="1" customFormat="1" ht="14.25" x14ac:dyDescent="0.2">
      <c r="B255" s="33" t="s">
        <v>1808</v>
      </c>
      <c r="C255" s="34" t="s">
        <v>1163</v>
      </c>
      <c r="D255" s="33" t="s">
        <v>1164</v>
      </c>
      <c r="E255" s="33" t="s">
        <v>13</v>
      </c>
      <c r="F255" s="33" t="s">
        <v>11</v>
      </c>
      <c r="G255" s="33" t="s">
        <v>16</v>
      </c>
      <c r="H255" s="33" t="s">
        <v>17</v>
      </c>
      <c r="I255" s="33" t="s">
        <v>10</v>
      </c>
      <c r="J255" s="33" t="s">
        <v>12</v>
      </c>
      <c r="K255" s="33" t="s">
        <v>1165</v>
      </c>
      <c r="L255" s="37">
        <v>4934</v>
      </c>
      <c r="M255" s="162">
        <v>171323.02277600003</v>
      </c>
      <c r="N255" s="38">
        <v>-197506</v>
      </c>
      <c r="O255" s="38">
        <v>169612.6898796811</v>
      </c>
      <c r="P255" s="31">
        <v>33510.82277600003</v>
      </c>
      <c r="Q255" s="39">
        <v>15004.58029</v>
      </c>
      <c r="R255" s="40">
        <v>0</v>
      </c>
      <c r="S255" s="40">
        <v>7515.0767428600293</v>
      </c>
      <c r="T255" s="40">
        <v>106434.13821281234</v>
      </c>
      <c r="U255" s="41">
        <v>113949.82942718228</v>
      </c>
      <c r="V255" s="42">
        <v>128954.40971718228</v>
      </c>
      <c r="W255" s="38">
        <v>162465.2324931823</v>
      </c>
      <c r="X255" s="38">
        <v>141763.74785654107</v>
      </c>
      <c r="Y255" s="37">
        <v>20701.484636641224</v>
      </c>
      <c r="Z255" s="155">
        <v>0</v>
      </c>
      <c r="AA255" s="38">
        <v>4195.257834226717</v>
      </c>
      <c r="AB255" s="38">
        <v>39917.984722665409</v>
      </c>
      <c r="AC255" s="38">
        <v>20681.91</v>
      </c>
      <c r="AD255" s="38">
        <v>395</v>
      </c>
      <c r="AE255" s="38">
        <v>0</v>
      </c>
      <c r="AF255" s="38">
        <v>65190.152556892121</v>
      </c>
      <c r="AG255" s="146">
        <v>103417</v>
      </c>
      <c r="AH255" s="38">
        <v>103713.8</v>
      </c>
      <c r="AI255" s="38">
        <v>0</v>
      </c>
      <c r="AJ255" s="38">
        <v>296.8</v>
      </c>
      <c r="AK255" s="38">
        <v>296.8</v>
      </c>
      <c r="AL255" s="38">
        <v>103417</v>
      </c>
      <c r="AM255" s="38">
        <v>103417</v>
      </c>
      <c r="AN255" s="38">
        <v>0</v>
      </c>
      <c r="AO255" s="38">
        <v>33510.82277600003</v>
      </c>
      <c r="AP255" s="38">
        <v>33214.022776000027</v>
      </c>
      <c r="AQ255" s="38">
        <v>296.80000000000291</v>
      </c>
      <c r="AR255" s="38">
        <v>-197506</v>
      </c>
      <c r="AS255" s="38">
        <v>0</v>
      </c>
    </row>
    <row r="256" spans="2:45" s="1" customFormat="1" ht="14.25" x14ac:dyDescent="0.2">
      <c r="B256" s="33" t="s">
        <v>1808</v>
      </c>
      <c r="C256" s="34" t="s">
        <v>667</v>
      </c>
      <c r="D256" s="33" t="s">
        <v>668</v>
      </c>
      <c r="E256" s="33" t="s">
        <v>13</v>
      </c>
      <c r="F256" s="33" t="s">
        <v>11</v>
      </c>
      <c r="G256" s="33" t="s">
        <v>16</v>
      </c>
      <c r="H256" s="33" t="s">
        <v>17</v>
      </c>
      <c r="I256" s="33" t="s">
        <v>10</v>
      </c>
      <c r="J256" s="33" t="s">
        <v>18</v>
      </c>
      <c r="K256" s="33" t="s">
        <v>669</v>
      </c>
      <c r="L256" s="37">
        <v>9601</v>
      </c>
      <c r="M256" s="162">
        <v>222941.22334900001</v>
      </c>
      <c r="N256" s="38">
        <v>-68553</v>
      </c>
      <c r="O256" s="38">
        <v>36405.715105473268</v>
      </c>
      <c r="P256" s="31">
        <v>189530.01634900004</v>
      </c>
      <c r="Q256" s="39">
        <v>26181.297184999999</v>
      </c>
      <c r="R256" s="40">
        <v>0</v>
      </c>
      <c r="S256" s="40">
        <v>22805.792608008756</v>
      </c>
      <c r="T256" s="40">
        <v>-194.75740526729351</v>
      </c>
      <c r="U256" s="41">
        <v>22611.157132821871</v>
      </c>
      <c r="V256" s="42">
        <v>48792.454317821874</v>
      </c>
      <c r="W256" s="38">
        <v>238322.47066682193</v>
      </c>
      <c r="X256" s="38">
        <v>42760.861140008725</v>
      </c>
      <c r="Y256" s="37">
        <v>195561.6095268132</v>
      </c>
      <c r="Z256" s="155">
        <v>84.738741022521594</v>
      </c>
      <c r="AA256" s="38">
        <v>9351.6274851718463</v>
      </c>
      <c r="AB256" s="38">
        <v>79972.407982177523</v>
      </c>
      <c r="AC256" s="38">
        <v>40244.639999999999</v>
      </c>
      <c r="AD256" s="38">
        <v>4113.2</v>
      </c>
      <c r="AE256" s="38">
        <v>514.58000000000004</v>
      </c>
      <c r="AF256" s="38">
        <v>134281.19420837189</v>
      </c>
      <c r="AG256" s="146">
        <v>71896</v>
      </c>
      <c r="AH256" s="38">
        <v>109483.79300000001</v>
      </c>
      <c r="AI256" s="38">
        <v>0</v>
      </c>
      <c r="AJ256" s="38">
        <v>3940</v>
      </c>
      <c r="AK256" s="38">
        <v>3940</v>
      </c>
      <c r="AL256" s="38">
        <v>71896</v>
      </c>
      <c r="AM256" s="38">
        <v>105543.79300000001</v>
      </c>
      <c r="AN256" s="38">
        <v>33647.793000000005</v>
      </c>
      <c r="AO256" s="38">
        <v>189530.01634900004</v>
      </c>
      <c r="AP256" s="38">
        <v>151942.22334900004</v>
      </c>
      <c r="AQ256" s="38">
        <v>37587.793000000005</v>
      </c>
      <c r="AR256" s="38">
        <v>-68553</v>
      </c>
      <c r="AS256" s="38">
        <v>0</v>
      </c>
    </row>
    <row r="257" spans="2:45" s="1" customFormat="1" ht="14.25" x14ac:dyDescent="0.2">
      <c r="B257" s="33" t="s">
        <v>1808</v>
      </c>
      <c r="C257" s="34" t="s">
        <v>1729</v>
      </c>
      <c r="D257" s="33" t="s">
        <v>1730</v>
      </c>
      <c r="E257" s="33" t="s">
        <v>13</v>
      </c>
      <c r="F257" s="33" t="s">
        <v>11</v>
      </c>
      <c r="G257" s="33" t="s">
        <v>16</v>
      </c>
      <c r="H257" s="33" t="s">
        <v>17</v>
      </c>
      <c r="I257" s="33" t="s">
        <v>10</v>
      </c>
      <c r="J257" s="33" t="s">
        <v>18</v>
      </c>
      <c r="K257" s="33" t="s">
        <v>1731</v>
      </c>
      <c r="L257" s="37">
        <v>5154</v>
      </c>
      <c r="M257" s="162">
        <v>215752.24481199996</v>
      </c>
      <c r="N257" s="38">
        <v>-91829</v>
      </c>
      <c r="O257" s="38">
        <v>55327.252220645678</v>
      </c>
      <c r="P257" s="31">
        <v>138869.36681199996</v>
      </c>
      <c r="Q257" s="39">
        <v>22489.708964000001</v>
      </c>
      <c r="R257" s="40">
        <v>0</v>
      </c>
      <c r="S257" s="40">
        <v>13807.980635433873</v>
      </c>
      <c r="T257" s="40">
        <v>-189.14716277735715</v>
      </c>
      <c r="U257" s="41">
        <v>13618.90691226003</v>
      </c>
      <c r="V257" s="42">
        <v>36108.615876260032</v>
      </c>
      <c r="W257" s="38">
        <v>174977.98268826</v>
      </c>
      <c r="X257" s="38">
        <v>25889.963691433892</v>
      </c>
      <c r="Y257" s="37">
        <v>149088.01899682611</v>
      </c>
      <c r="Z257" s="155">
        <v>1456.9116877556341</v>
      </c>
      <c r="AA257" s="38">
        <v>7796.6817472285929</v>
      </c>
      <c r="AB257" s="38">
        <v>37416.622140402156</v>
      </c>
      <c r="AC257" s="38">
        <v>21604.09</v>
      </c>
      <c r="AD257" s="38">
        <v>1847.8848706717049</v>
      </c>
      <c r="AE257" s="38">
        <v>211.5</v>
      </c>
      <c r="AF257" s="38">
        <v>70333.690446058099</v>
      </c>
      <c r="AG257" s="146">
        <v>54127</v>
      </c>
      <c r="AH257" s="38">
        <v>60592.121999999996</v>
      </c>
      <c r="AI257" s="38">
        <v>2863</v>
      </c>
      <c r="AJ257" s="38">
        <v>3934.2000000000003</v>
      </c>
      <c r="AK257" s="38">
        <v>1071.2000000000003</v>
      </c>
      <c r="AL257" s="38">
        <v>51264</v>
      </c>
      <c r="AM257" s="38">
        <v>56657.921999999999</v>
      </c>
      <c r="AN257" s="38">
        <v>5393.9219999999987</v>
      </c>
      <c r="AO257" s="38">
        <v>138869.36681199996</v>
      </c>
      <c r="AP257" s="38">
        <v>132404.24481199996</v>
      </c>
      <c r="AQ257" s="38">
        <v>6465.122000000003</v>
      </c>
      <c r="AR257" s="38">
        <v>-91829</v>
      </c>
      <c r="AS257" s="38">
        <v>0</v>
      </c>
    </row>
    <row r="258" spans="2:45" s="1" customFormat="1" ht="14.25" x14ac:dyDescent="0.2">
      <c r="B258" s="33" t="s">
        <v>1808</v>
      </c>
      <c r="C258" s="34" t="s">
        <v>399</v>
      </c>
      <c r="D258" s="33" t="s">
        <v>400</v>
      </c>
      <c r="E258" s="33" t="s">
        <v>13</v>
      </c>
      <c r="F258" s="33" t="s">
        <v>11</v>
      </c>
      <c r="G258" s="33" t="s">
        <v>16</v>
      </c>
      <c r="H258" s="33" t="s">
        <v>17</v>
      </c>
      <c r="I258" s="33" t="s">
        <v>10</v>
      </c>
      <c r="J258" s="33" t="s">
        <v>18</v>
      </c>
      <c r="K258" s="33" t="s">
        <v>401</v>
      </c>
      <c r="L258" s="37">
        <v>9316</v>
      </c>
      <c r="M258" s="162">
        <v>302027.31736099999</v>
      </c>
      <c r="N258" s="38">
        <v>-176290</v>
      </c>
      <c r="O258" s="38">
        <v>81204.285143248315</v>
      </c>
      <c r="P258" s="31">
        <v>220869.31736099999</v>
      </c>
      <c r="Q258" s="39">
        <v>33312.818874999997</v>
      </c>
      <c r="R258" s="40">
        <v>0</v>
      </c>
      <c r="S258" s="40">
        <v>24781.971747438085</v>
      </c>
      <c r="T258" s="40">
        <v>-332.35889804990802</v>
      </c>
      <c r="U258" s="41">
        <v>24449.744694004483</v>
      </c>
      <c r="V258" s="42">
        <v>57762.56356900448</v>
      </c>
      <c r="W258" s="38">
        <v>278631.88093000447</v>
      </c>
      <c r="X258" s="38">
        <v>46466.197026438051</v>
      </c>
      <c r="Y258" s="37">
        <v>232165.68390356642</v>
      </c>
      <c r="Z258" s="155">
        <v>0</v>
      </c>
      <c r="AA258" s="38">
        <v>21872.584996657173</v>
      </c>
      <c r="AB258" s="38">
        <v>65703.612885416587</v>
      </c>
      <c r="AC258" s="38">
        <v>39050</v>
      </c>
      <c r="AD258" s="38">
        <v>2008.6226262403959</v>
      </c>
      <c r="AE258" s="38">
        <v>489.15</v>
      </c>
      <c r="AF258" s="38">
        <v>129123.97050831415</v>
      </c>
      <c r="AG258" s="146">
        <v>212259</v>
      </c>
      <c r="AH258" s="38">
        <v>215759</v>
      </c>
      <c r="AI258" s="38">
        <v>0</v>
      </c>
      <c r="AJ258" s="38">
        <v>3500</v>
      </c>
      <c r="AK258" s="38">
        <v>3500</v>
      </c>
      <c r="AL258" s="38">
        <v>212259</v>
      </c>
      <c r="AM258" s="38">
        <v>212259</v>
      </c>
      <c r="AN258" s="38">
        <v>0</v>
      </c>
      <c r="AO258" s="38">
        <v>220869.31736099999</v>
      </c>
      <c r="AP258" s="38">
        <v>217369.31736099999</v>
      </c>
      <c r="AQ258" s="38">
        <v>3500</v>
      </c>
      <c r="AR258" s="38">
        <v>-179790</v>
      </c>
      <c r="AS258" s="38">
        <v>3500</v>
      </c>
    </row>
    <row r="259" spans="2:45" s="1" customFormat="1" ht="14.25" x14ac:dyDescent="0.2">
      <c r="B259" s="33" t="s">
        <v>1808</v>
      </c>
      <c r="C259" s="34" t="s">
        <v>1514</v>
      </c>
      <c r="D259" s="33" t="s">
        <v>1515</v>
      </c>
      <c r="E259" s="33" t="s">
        <v>13</v>
      </c>
      <c r="F259" s="33" t="s">
        <v>11</v>
      </c>
      <c r="G259" s="33" t="s">
        <v>16</v>
      </c>
      <c r="H259" s="33" t="s">
        <v>17</v>
      </c>
      <c r="I259" s="33" t="s">
        <v>10</v>
      </c>
      <c r="J259" s="33" t="s">
        <v>12</v>
      </c>
      <c r="K259" s="33" t="s">
        <v>1516</v>
      </c>
      <c r="L259" s="37">
        <v>2944</v>
      </c>
      <c r="M259" s="162">
        <v>76237.891466000001</v>
      </c>
      <c r="N259" s="38">
        <v>-23031</v>
      </c>
      <c r="O259" s="38">
        <v>1567.856572372337</v>
      </c>
      <c r="P259" s="31">
        <v>65334.251466000002</v>
      </c>
      <c r="Q259" s="39">
        <v>5006.945393</v>
      </c>
      <c r="R259" s="40">
        <v>0</v>
      </c>
      <c r="S259" s="40">
        <v>4375.7516468588237</v>
      </c>
      <c r="T259" s="40">
        <v>1512.2483531411763</v>
      </c>
      <c r="U259" s="41">
        <v>5888.0317510590294</v>
      </c>
      <c r="V259" s="42">
        <v>10894.97714405903</v>
      </c>
      <c r="W259" s="38">
        <v>76229.228610059028</v>
      </c>
      <c r="X259" s="38">
        <v>8204.5343378588295</v>
      </c>
      <c r="Y259" s="37">
        <v>68024.694272200199</v>
      </c>
      <c r="Z259" s="155">
        <v>0</v>
      </c>
      <c r="AA259" s="38">
        <v>3045.4354170615807</v>
      </c>
      <c r="AB259" s="38">
        <v>18782.357955626532</v>
      </c>
      <c r="AC259" s="38">
        <v>13795.21</v>
      </c>
      <c r="AD259" s="38">
        <v>1279.1511864500001</v>
      </c>
      <c r="AE259" s="38">
        <v>693.42</v>
      </c>
      <c r="AF259" s="38">
        <v>37595.574559138106</v>
      </c>
      <c r="AG259" s="146">
        <v>23953</v>
      </c>
      <c r="AH259" s="38">
        <v>33543.360000000001</v>
      </c>
      <c r="AI259" s="38">
        <v>100</v>
      </c>
      <c r="AJ259" s="38">
        <v>600</v>
      </c>
      <c r="AK259" s="38">
        <v>500</v>
      </c>
      <c r="AL259" s="38">
        <v>23853</v>
      </c>
      <c r="AM259" s="38">
        <v>32943.360000000001</v>
      </c>
      <c r="AN259" s="38">
        <v>9090.36</v>
      </c>
      <c r="AO259" s="38">
        <v>65334.251466000002</v>
      </c>
      <c r="AP259" s="38">
        <v>55743.891466000001</v>
      </c>
      <c r="AQ259" s="38">
        <v>9590.36</v>
      </c>
      <c r="AR259" s="38">
        <v>-23031</v>
      </c>
      <c r="AS259" s="38">
        <v>0</v>
      </c>
    </row>
    <row r="260" spans="2:45" s="1" customFormat="1" ht="14.25" x14ac:dyDescent="0.2">
      <c r="B260" s="33" t="s">
        <v>1808</v>
      </c>
      <c r="C260" s="34" t="s">
        <v>1792</v>
      </c>
      <c r="D260" s="33" t="s">
        <v>1793</v>
      </c>
      <c r="E260" s="33" t="s">
        <v>13</v>
      </c>
      <c r="F260" s="33" t="s">
        <v>11</v>
      </c>
      <c r="G260" s="33" t="s">
        <v>16</v>
      </c>
      <c r="H260" s="33" t="s">
        <v>17</v>
      </c>
      <c r="I260" s="33" t="s">
        <v>10</v>
      </c>
      <c r="J260" s="33" t="s">
        <v>12</v>
      </c>
      <c r="K260" s="33" t="s">
        <v>1794</v>
      </c>
      <c r="L260" s="37">
        <v>3219</v>
      </c>
      <c r="M260" s="162">
        <v>220595.78674400001</v>
      </c>
      <c r="N260" s="38">
        <v>-55656</v>
      </c>
      <c r="O260" s="38">
        <v>29645.8611425733</v>
      </c>
      <c r="P260" s="31">
        <v>111129.48674399999</v>
      </c>
      <c r="Q260" s="39">
        <v>13236.906397999999</v>
      </c>
      <c r="R260" s="40">
        <v>0</v>
      </c>
      <c r="S260" s="40">
        <v>6641.7783942882652</v>
      </c>
      <c r="T260" s="40">
        <v>-11.01266239153756</v>
      </c>
      <c r="U260" s="41">
        <v>6630.8014883223668</v>
      </c>
      <c r="V260" s="42">
        <v>19867.707886322365</v>
      </c>
      <c r="W260" s="38">
        <v>130997.19463032237</v>
      </c>
      <c r="X260" s="38">
        <v>12453.33448928826</v>
      </c>
      <c r="Y260" s="37">
        <v>118543.86014103411</v>
      </c>
      <c r="Z260" s="155">
        <v>0</v>
      </c>
      <c r="AA260" s="38">
        <v>3375.1401746588817</v>
      </c>
      <c r="AB260" s="38">
        <v>22015.616796717917</v>
      </c>
      <c r="AC260" s="38">
        <v>17576.420000000002</v>
      </c>
      <c r="AD260" s="38">
        <v>1749.6223092618798</v>
      </c>
      <c r="AE260" s="38">
        <v>1407.84</v>
      </c>
      <c r="AF260" s="38">
        <v>46124.639280638679</v>
      </c>
      <c r="AG260" s="146">
        <v>55766</v>
      </c>
      <c r="AH260" s="38">
        <v>58788.7</v>
      </c>
      <c r="AI260" s="38">
        <v>0</v>
      </c>
      <c r="AJ260" s="38">
        <v>3022.7000000000003</v>
      </c>
      <c r="AK260" s="38">
        <v>3022.7000000000003</v>
      </c>
      <c r="AL260" s="38">
        <v>55766</v>
      </c>
      <c r="AM260" s="38">
        <v>55766</v>
      </c>
      <c r="AN260" s="38">
        <v>0</v>
      </c>
      <c r="AO260" s="38">
        <v>111129.48674399999</v>
      </c>
      <c r="AP260" s="38">
        <v>108106.786744</v>
      </c>
      <c r="AQ260" s="38">
        <v>3022.6999999999971</v>
      </c>
      <c r="AR260" s="38">
        <v>-55656</v>
      </c>
      <c r="AS260" s="38">
        <v>0</v>
      </c>
    </row>
    <row r="261" spans="2:45" s="1" customFormat="1" ht="14.25" x14ac:dyDescent="0.2">
      <c r="B261" s="33" t="s">
        <v>1808</v>
      </c>
      <c r="C261" s="34" t="s">
        <v>1196</v>
      </c>
      <c r="D261" s="33" t="s">
        <v>1197</v>
      </c>
      <c r="E261" s="33" t="s">
        <v>13</v>
      </c>
      <c r="F261" s="33" t="s">
        <v>11</v>
      </c>
      <c r="G261" s="33" t="s">
        <v>16</v>
      </c>
      <c r="H261" s="33" t="s">
        <v>17</v>
      </c>
      <c r="I261" s="33" t="s">
        <v>10</v>
      </c>
      <c r="J261" s="33" t="s">
        <v>20</v>
      </c>
      <c r="K261" s="33" t="s">
        <v>1198</v>
      </c>
      <c r="L261" s="37">
        <v>27751</v>
      </c>
      <c r="M261" s="162">
        <v>1231505.349289</v>
      </c>
      <c r="N261" s="38">
        <v>-600718</v>
      </c>
      <c r="O261" s="38">
        <v>421753.70899847843</v>
      </c>
      <c r="P261" s="31">
        <v>640454.34928900003</v>
      </c>
      <c r="Q261" s="39">
        <v>90007.255787000002</v>
      </c>
      <c r="R261" s="40">
        <v>0</v>
      </c>
      <c r="S261" s="40">
        <v>54768.013957735318</v>
      </c>
      <c r="T261" s="40">
        <v>733.9860422646816</v>
      </c>
      <c r="U261" s="41">
        <v>55502.299294714379</v>
      </c>
      <c r="V261" s="42">
        <v>145509.55508171438</v>
      </c>
      <c r="W261" s="38">
        <v>785963.90437071444</v>
      </c>
      <c r="X261" s="38">
        <v>102690.02617073525</v>
      </c>
      <c r="Y261" s="37">
        <v>683273.8781999792</v>
      </c>
      <c r="Z261" s="155">
        <v>138528.5895245203</v>
      </c>
      <c r="AA261" s="38">
        <v>146130.03316130821</v>
      </c>
      <c r="AB261" s="38">
        <v>308015.55442032119</v>
      </c>
      <c r="AC261" s="38">
        <v>116324.23</v>
      </c>
      <c r="AD261" s="38">
        <v>11288.15</v>
      </c>
      <c r="AE261" s="38">
        <v>6459.57</v>
      </c>
      <c r="AF261" s="38">
        <v>726746.12710614968</v>
      </c>
      <c r="AG261" s="146">
        <v>398919</v>
      </c>
      <c r="AH261" s="38">
        <v>398919</v>
      </c>
      <c r="AI261" s="38">
        <v>105000</v>
      </c>
      <c r="AJ261" s="38">
        <v>105000</v>
      </c>
      <c r="AK261" s="38">
        <v>0</v>
      </c>
      <c r="AL261" s="38">
        <v>293919</v>
      </c>
      <c r="AM261" s="38">
        <v>293919</v>
      </c>
      <c r="AN261" s="38">
        <v>0</v>
      </c>
      <c r="AO261" s="38">
        <v>640454.34928900003</v>
      </c>
      <c r="AP261" s="38">
        <v>640454.34928900003</v>
      </c>
      <c r="AQ261" s="38">
        <v>0</v>
      </c>
      <c r="AR261" s="38">
        <v>-600718</v>
      </c>
      <c r="AS261" s="38">
        <v>0</v>
      </c>
    </row>
    <row r="262" spans="2:45" s="1" customFormat="1" ht="14.25" x14ac:dyDescent="0.2">
      <c r="B262" s="33" t="s">
        <v>1808</v>
      </c>
      <c r="C262" s="34" t="s">
        <v>920</v>
      </c>
      <c r="D262" s="33" t="s">
        <v>921</v>
      </c>
      <c r="E262" s="33" t="s">
        <v>13</v>
      </c>
      <c r="F262" s="33" t="s">
        <v>11</v>
      </c>
      <c r="G262" s="33" t="s">
        <v>16</v>
      </c>
      <c r="H262" s="33" t="s">
        <v>17</v>
      </c>
      <c r="I262" s="33" t="s">
        <v>10</v>
      </c>
      <c r="J262" s="33" t="s">
        <v>12</v>
      </c>
      <c r="K262" s="33" t="s">
        <v>922</v>
      </c>
      <c r="L262" s="37">
        <v>4405</v>
      </c>
      <c r="M262" s="162">
        <v>151782.90330600002</v>
      </c>
      <c r="N262" s="38">
        <v>-9850</v>
      </c>
      <c r="O262" s="38">
        <v>5702.8</v>
      </c>
      <c r="P262" s="31">
        <v>104456.103306</v>
      </c>
      <c r="Q262" s="39">
        <v>11994.452112000001</v>
      </c>
      <c r="R262" s="40">
        <v>0</v>
      </c>
      <c r="S262" s="40">
        <v>8233.3424000031609</v>
      </c>
      <c r="T262" s="40">
        <v>576.65759999683905</v>
      </c>
      <c r="U262" s="41">
        <v>8810.0475079534735</v>
      </c>
      <c r="V262" s="42">
        <v>20804.499619953473</v>
      </c>
      <c r="W262" s="38">
        <v>125260.60292595348</v>
      </c>
      <c r="X262" s="38">
        <v>15437.517000003165</v>
      </c>
      <c r="Y262" s="37">
        <v>109823.08592595032</v>
      </c>
      <c r="Z262" s="155">
        <v>37910.915984589788</v>
      </c>
      <c r="AA262" s="38">
        <v>6759.987238448457</v>
      </c>
      <c r="AB262" s="38">
        <v>34476.063010250597</v>
      </c>
      <c r="AC262" s="38">
        <v>18464.5</v>
      </c>
      <c r="AD262" s="38">
        <v>1065.585</v>
      </c>
      <c r="AE262" s="38">
        <v>785.58</v>
      </c>
      <c r="AF262" s="38">
        <v>99462.631233288848</v>
      </c>
      <c r="AG262" s="146">
        <v>56429</v>
      </c>
      <c r="AH262" s="38">
        <v>60576.2</v>
      </c>
      <c r="AI262" s="38">
        <v>0</v>
      </c>
      <c r="AJ262" s="38">
        <v>4147.2</v>
      </c>
      <c r="AK262" s="38">
        <v>4147.2</v>
      </c>
      <c r="AL262" s="38">
        <v>56429</v>
      </c>
      <c r="AM262" s="38">
        <v>56429</v>
      </c>
      <c r="AN262" s="38">
        <v>0</v>
      </c>
      <c r="AO262" s="38">
        <v>104456.103306</v>
      </c>
      <c r="AP262" s="38">
        <v>100308.90330600001</v>
      </c>
      <c r="AQ262" s="38">
        <v>4147.1999999999971</v>
      </c>
      <c r="AR262" s="38">
        <v>-9850</v>
      </c>
      <c r="AS262" s="38">
        <v>0</v>
      </c>
    </row>
    <row r="263" spans="2:45" s="1" customFormat="1" ht="14.25" x14ac:dyDescent="0.2">
      <c r="B263" s="33" t="s">
        <v>1808</v>
      </c>
      <c r="C263" s="34" t="s">
        <v>314</v>
      </c>
      <c r="D263" s="33" t="s">
        <v>315</v>
      </c>
      <c r="E263" s="33" t="s">
        <v>13</v>
      </c>
      <c r="F263" s="33" t="s">
        <v>11</v>
      </c>
      <c r="G263" s="33" t="s">
        <v>16</v>
      </c>
      <c r="H263" s="33" t="s">
        <v>17</v>
      </c>
      <c r="I263" s="33" t="s">
        <v>10</v>
      </c>
      <c r="J263" s="33" t="s">
        <v>12</v>
      </c>
      <c r="K263" s="33" t="s">
        <v>316</v>
      </c>
      <c r="L263" s="37">
        <v>1320</v>
      </c>
      <c r="M263" s="162">
        <v>62385.802793000003</v>
      </c>
      <c r="N263" s="38">
        <v>-56239</v>
      </c>
      <c r="O263" s="38">
        <v>18934.054797059693</v>
      </c>
      <c r="P263" s="31">
        <v>695.60279300000184</v>
      </c>
      <c r="Q263" s="39">
        <v>3970.2899200000002</v>
      </c>
      <c r="R263" s="40">
        <v>0</v>
      </c>
      <c r="S263" s="40">
        <v>2007.1697097150566</v>
      </c>
      <c r="T263" s="40">
        <v>13425.745580990284</v>
      </c>
      <c r="U263" s="41">
        <v>15432.998512750924</v>
      </c>
      <c r="V263" s="42">
        <v>19403.288432750924</v>
      </c>
      <c r="W263" s="38">
        <v>20098.891225750926</v>
      </c>
      <c r="X263" s="38">
        <v>19787.878785774745</v>
      </c>
      <c r="Y263" s="37">
        <v>311.01243997617894</v>
      </c>
      <c r="Z263" s="155">
        <v>78.613765355630548</v>
      </c>
      <c r="AA263" s="38">
        <v>2035.0939383710529</v>
      </c>
      <c r="AB263" s="38">
        <v>9436.4174934369275</v>
      </c>
      <c r="AC263" s="38">
        <v>5533.06</v>
      </c>
      <c r="AD263" s="38">
        <v>1314.2747627555798</v>
      </c>
      <c r="AE263" s="38">
        <v>0</v>
      </c>
      <c r="AF263" s="38">
        <v>18397.459959919193</v>
      </c>
      <c r="AG263" s="146">
        <v>0</v>
      </c>
      <c r="AH263" s="38">
        <v>16655.8</v>
      </c>
      <c r="AI263" s="38">
        <v>0</v>
      </c>
      <c r="AJ263" s="38">
        <v>1885</v>
      </c>
      <c r="AK263" s="38">
        <v>1885</v>
      </c>
      <c r="AL263" s="38">
        <v>0</v>
      </c>
      <c r="AM263" s="38">
        <v>14770.8</v>
      </c>
      <c r="AN263" s="38">
        <v>14770.8</v>
      </c>
      <c r="AO263" s="38">
        <v>695.60279300000184</v>
      </c>
      <c r="AP263" s="38">
        <v>-15960.197206999997</v>
      </c>
      <c r="AQ263" s="38">
        <v>16655.8</v>
      </c>
      <c r="AR263" s="38">
        <v>-56239</v>
      </c>
      <c r="AS263" s="38">
        <v>0</v>
      </c>
    </row>
    <row r="264" spans="2:45" s="1" customFormat="1" ht="14.25" x14ac:dyDescent="0.2">
      <c r="B264" s="33" t="s">
        <v>1808</v>
      </c>
      <c r="C264" s="34" t="s">
        <v>290</v>
      </c>
      <c r="D264" s="33" t="s">
        <v>291</v>
      </c>
      <c r="E264" s="33" t="s">
        <v>13</v>
      </c>
      <c r="F264" s="33" t="s">
        <v>11</v>
      </c>
      <c r="G264" s="33" t="s">
        <v>16</v>
      </c>
      <c r="H264" s="33" t="s">
        <v>17</v>
      </c>
      <c r="I264" s="33" t="s">
        <v>10</v>
      </c>
      <c r="J264" s="33" t="s">
        <v>20</v>
      </c>
      <c r="K264" s="33" t="s">
        <v>292</v>
      </c>
      <c r="L264" s="37">
        <v>31551</v>
      </c>
      <c r="M264" s="162">
        <v>1940590.595552</v>
      </c>
      <c r="N264" s="38">
        <v>-581734</v>
      </c>
      <c r="O264" s="38">
        <v>286607.13462583674</v>
      </c>
      <c r="P264" s="31">
        <v>1103624.605552</v>
      </c>
      <c r="Q264" s="39">
        <v>119813.801297</v>
      </c>
      <c r="R264" s="40">
        <v>0</v>
      </c>
      <c r="S264" s="40">
        <v>73741.108865171176</v>
      </c>
      <c r="T264" s="40">
        <v>-574.96239720683661</v>
      </c>
      <c r="U264" s="41">
        <v>73166.541016645642</v>
      </c>
      <c r="V264" s="42">
        <v>192980.34231364564</v>
      </c>
      <c r="W264" s="38">
        <v>1296604.9478656456</v>
      </c>
      <c r="X264" s="38">
        <v>138264.57912217127</v>
      </c>
      <c r="Y264" s="37">
        <v>1158340.3687434744</v>
      </c>
      <c r="Z264" s="155">
        <v>19938.33484453108</v>
      </c>
      <c r="AA264" s="38">
        <v>143357.37928106348</v>
      </c>
      <c r="AB264" s="38">
        <v>257350.96724909649</v>
      </c>
      <c r="AC264" s="38">
        <v>132252.74</v>
      </c>
      <c r="AD264" s="38">
        <v>24522.240000000002</v>
      </c>
      <c r="AE264" s="38">
        <v>7578.46</v>
      </c>
      <c r="AF264" s="38">
        <v>585000.12137469102</v>
      </c>
      <c r="AG264" s="146">
        <v>114047</v>
      </c>
      <c r="AH264" s="38">
        <v>377000.01</v>
      </c>
      <c r="AI264" s="38">
        <v>0</v>
      </c>
      <c r="AJ264" s="38">
        <v>64329.600000000006</v>
      </c>
      <c r="AK264" s="38">
        <v>64329.600000000006</v>
      </c>
      <c r="AL264" s="38">
        <v>114047</v>
      </c>
      <c r="AM264" s="38">
        <v>312670.40999999997</v>
      </c>
      <c r="AN264" s="38">
        <v>198623.40999999997</v>
      </c>
      <c r="AO264" s="38">
        <v>1103624.605552</v>
      </c>
      <c r="AP264" s="38">
        <v>840671.59555199998</v>
      </c>
      <c r="AQ264" s="38">
        <v>262953.01</v>
      </c>
      <c r="AR264" s="38">
        <v>-581734</v>
      </c>
      <c r="AS264" s="38">
        <v>0</v>
      </c>
    </row>
    <row r="265" spans="2:45" s="1" customFormat="1" ht="14.25" x14ac:dyDescent="0.2">
      <c r="B265" s="33" t="s">
        <v>1808</v>
      </c>
      <c r="C265" s="34" t="s">
        <v>804</v>
      </c>
      <c r="D265" s="33" t="s">
        <v>805</v>
      </c>
      <c r="E265" s="33" t="s">
        <v>13</v>
      </c>
      <c r="F265" s="33" t="s">
        <v>11</v>
      </c>
      <c r="G265" s="33" t="s">
        <v>16</v>
      </c>
      <c r="H265" s="33" t="s">
        <v>17</v>
      </c>
      <c r="I265" s="33" t="s">
        <v>10</v>
      </c>
      <c r="J265" s="33" t="s">
        <v>12</v>
      </c>
      <c r="K265" s="33" t="s">
        <v>806</v>
      </c>
      <c r="L265" s="37">
        <v>4459</v>
      </c>
      <c r="M265" s="162">
        <v>115927.83368400001</v>
      </c>
      <c r="N265" s="38">
        <v>-78650</v>
      </c>
      <c r="O265" s="38">
        <v>43130.698837325879</v>
      </c>
      <c r="P265" s="31">
        <v>38684.043684000004</v>
      </c>
      <c r="Q265" s="39">
        <v>9356.4293930000003</v>
      </c>
      <c r="R265" s="40">
        <v>0</v>
      </c>
      <c r="S265" s="40">
        <v>8001.8112354316445</v>
      </c>
      <c r="T265" s="40">
        <v>1758.2111771249029</v>
      </c>
      <c r="U265" s="41">
        <v>9760.0750435089503</v>
      </c>
      <c r="V265" s="42">
        <v>19116.504436508949</v>
      </c>
      <c r="W265" s="38">
        <v>57800.548120508953</v>
      </c>
      <c r="X265" s="38">
        <v>17095.206657757524</v>
      </c>
      <c r="Y265" s="37">
        <v>40705.341462751428</v>
      </c>
      <c r="Z265" s="155">
        <v>0</v>
      </c>
      <c r="AA265" s="38">
        <v>17577.071171548781</v>
      </c>
      <c r="AB265" s="38">
        <v>32984.073883541227</v>
      </c>
      <c r="AC265" s="38">
        <v>18690.849999999999</v>
      </c>
      <c r="AD265" s="38">
        <v>2208.4335113635525</v>
      </c>
      <c r="AE265" s="38">
        <v>366.88</v>
      </c>
      <c r="AF265" s="38">
        <v>71827.308566453547</v>
      </c>
      <c r="AG265" s="146">
        <v>40850</v>
      </c>
      <c r="AH265" s="38">
        <v>51596.21</v>
      </c>
      <c r="AI265" s="38">
        <v>0</v>
      </c>
      <c r="AJ265" s="38">
        <v>1700</v>
      </c>
      <c r="AK265" s="38">
        <v>1700</v>
      </c>
      <c r="AL265" s="38">
        <v>40850</v>
      </c>
      <c r="AM265" s="38">
        <v>49896.21</v>
      </c>
      <c r="AN265" s="38">
        <v>9046.2099999999991</v>
      </c>
      <c r="AO265" s="38">
        <v>38684.043684000004</v>
      </c>
      <c r="AP265" s="38">
        <v>27937.833684000005</v>
      </c>
      <c r="AQ265" s="38">
        <v>10746.21</v>
      </c>
      <c r="AR265" s="38">
        <v>-78650</v>
      </c>
      <c r="AS265" s="38">
        <v>0</v>
      </c>
    </row>
    <row r="266" spans="2:45" s="1" customFormat="1" ht="14.25" x14ac:dyDescent="0.2">
      <c r="B266" s="33" t="s">
        <v>1808</v>
      </c>
      <c r="C266" s="34" t="s">
        <v>1346</v>
      </c>
      <c r="D266" s="33" t="s">
        <v>1347</v>
      </c>
      <c r="E266" s="33" t="s">
        <v>13</v>
      </c>
      <c r="F266" s="33" t="s">
        <v>11</v>
      </c>
      <c r="G266" s="33" t="s">
        <v>16</v>
      </c>
      <c r="H266" s="33" t="s">
        <v>17</v>
      </c>
      <c r="I266" s="33" t="s">
        <v>10</v>
      </c>
      <c r="J266" s="33" t="s">
        <v>12</v>
      </c>
      <c r="K266" s="33" t="s">
        <v>1348</v>
      </c>
      <c r="L266" s="37">
        <v>2787</v>
      </c>
      <c r="M266" s="162">
        <v>180321.170893</v>
      </c>
      <c r="N266" s="38">
        <v>-43693</v>
      </c>
      <c r="O266" s="38">
        <v>41063.027352692312</v>
      </c>
      <c r="P266" s="31">
        <v>112440.40089300001</v>
      </c>
      <c r="Q266" s="39">
        <v>5844.9110430000001</v>
      </c>
      <c r="R266" s="40">
        <v>0</v>
      </c>
      <c r="S266" s="40">
        <v>2643.976323429587</v>
      </c>
      <c r="T266" s="40">
        <v>2930.023676570413</v>
      </c>
      <c r="U266" s="41">
        <v>5574.0300578130145</v>
      </c>
      <c r="V266" s="42">
        <v>11418.941100813016</v>
      </c>
      <c r="W266" s="38">
        <v>123859.34199381302</v>
      </c>
      <c r="X266" s="38">
        <v>4957.4556064295757</v>
      </c>
      <c r="Y266" s="37">
        <v>118901.88638738345</v>
      </c>
      <c r="Z266" s="155">
        <v>0</v>
      </c>
      <c r="AA266" s="38">
        <v>5187.4347028025786</v>
      </c>
      <c r="AB266" s="38">
        <v>22179.338273967092</v>
      </c>
      <c r="AC266" s="38">
        <v>27862.1</v>
      </c>
      <c r="AD266" s="38">
        <v>740.5</v>
      </c>
      <c r="AE266" s="38">
        <v>422.48</v>
      </c>
      <c r="AF266" s="38">
        <v>56391.852976769675</v>
      </c>
      <c r="AG266" s="146">
        <v>1934</v>
      </c>
      <c r="AH266" s="38">
        <v>32581.23</v>
      </c>
      <c r="AI266" s="38">
        <v>0</v>
      </c>
      <c r="AJ266" s="38">
        <v>1394.7</v>
      </c>
      <c r="AK266" s="38">
        <v>1394.7</v>
      </c>
      <c r="AL266" s="38">
        <v>1934</v>
      </c>
      <c r="AM266" s="38">
        <v>31186.53</v>
      </c>
      <c r="AN266" s="38">
        <v>29252.53</v>
      </c>
      <c r="AO266" s="38">
        <v>112440.40089300001</v>
      </c>
      <c r="AP266" s="38">
        <v>81793.170893000017</v>
      </c>
      <c r="AQ266" s="38">
        <v>30647.23000000001</v>
      </c>
      <c r="AR266" s="38">
        <v>-43693</v>
      </c>
      <c r="AS266" s="38">
        <v>0</v>
      </c>
    </row>
    <row r="267" spans="2:45" s="1" customFormat="1" ht="14.25" x14ac:dyDescent="0.2">
      <c r="B267" s="33" t="s">
        <v>1808</v>
      </c>
      <c r="C267" s="34" t="s">
        <v>1475</v>
      </c>
      <c r="D267" s="33" t="s">
        <v>1476</v>
      </c>
      <c r="E267" s="33" t="s">
        <v>13</v>
      </c>
      <c r="F267" s="33" t="s">
        <v>11</v>
      </c>
      <c r="G267" s="33" t="s">
        <v>16</v>
      </c>
      <c r="H267" s="33" t="s">
        <v>17</v>
      </c>
      <c r="I267" s="33" t="s">
        <v>10</v>
      </c>
      <c r="J267" s="33" t="s">
        <v>21</v>
      </c>
      <c r="K267" s="33" t="s">
        <v>1477</v>
      </c>
      <c r="L267" s="37">
        <v>10814</v>
      </c>
      <c r="M267" s="162">
        <v>514752.92757900001</v>
      </c>
      <c r="N267" s="38">
        <v>-1412595.4</v>
      </c>
      <c r="O267" s="38">
        <v>1344134.2301028499</v>
      </c>
      <c r="P267" s="31">
        <v>-803818.69242099987</v>
      </c>
      <c r="Q267" s="39">
        <v>82292.139301000003</v>
      </c>
      <c r="R267" s="40">
        <v>803818.69242099987</v>
      </c>
      <c r="S267" s="40">
        <v>19871.437805721918</v>
      </c>
      <c r="T267" s="40">
        <v>1030929.5672664108</v>
      </c>
      <c r="U267" s="41">
        <v>1854629.6985358454</v>
      </c>
      <c r="V267" s="42">
        <v>1936921.8378368453</v>
      </c>
      <c r="W267" s="38">
        <v>1936921.8378368453</v>
      </c>
      <c r="X267" s="38">
        <v>1316488.5447675716</v>
      </c>
      <c r="Y267" s="37">
        <v>620433.2930692737</v>
      </c>
      <c r="Z267" s="155">
        <v>1900.9149798494627</v>
      </c>
      <c r="AA267" s="38">
        <v>82167.450702954739</v>
      </c>
      <c r="AB267" s="38">
        <v>86775.791323377387</v>
      </c>
      <c r="AC267" s="38">
        <v>45329.18</v>
      </c>
      <c r="AD267" s="38">
        <v>793.5</v>
      </c>
      <c r="AE267" s="38">
        <v>1515.04</v>
      </c>
      <c r="AF267" s="38">
        <v>218481.8770061816</v>
      </c>
      <c r="AG267" s="146">
        <v>80892</v>
      </c>
      <c r="AH267" s="38">
        <v>165173.78</v>
      </c>
      <c r="AI267" s="38">
        <v>0</v>
      </c>
      <c r="AJ267" s="38">
        <v>43300</v>
      </c>
      <c r="AK267" s="38">
        <v>43300</v>
      </c>
      <c r="AL267" s="38">
        <v>80892</v>
      </c>
      <c r="AM267" s="38">
        <v>121873.78</v>
      </c>
      <c r="AN267" s="38">
        <v>40981.78</v>
      </c>
      <c r="AO267" s="38">
        <v>-803818.69242099987</v>
      </c>
      <c r="AP267" s="38">
        <v>-888100.4724209999</v>
      </c>
      <c r="AQ267" s="38">
        <v>84281.780000000028</v>
      </c>
      <c r="AR267" s="38">
        <v>-1413161</v>
      </c>
      <c r="AS267" s="38">
        <v>565.60000000009313</v>
      </c>
    </row>
    <row r="268" spans="2:45" s="1" customFormat="1" ht="14.25" x14ac:dyDescent="0.2">
      <c r="B268" s="33" t="s">
        <v>1808</v>
      </c>
      <c r="C268" s="34" t="s">
        <v>1127</v>
      </c>
      <c r="D268" s="33" t="s">
        <v>1128</v>
      </c>
      <c r="E268" s="33" t="s">
        <v>13</v>
      </c>
      <c r="F268" s="33" t="s">
        <v>11</v>
      </c>
      <c r="G268" s="33" t="s">
        <v>16</v>
      </c>
      <c r="H268" s="33" t="s">
        <v>17</v>
      </c>
      <c r="I268" s="33" t="s">
        <v>10</v>
      </c>
      <c r="J268" s="33" t="s">
        <v>18</v>
      </c>
      <c r="K268" s="33" t="s">
        <v>1129</v>
      </c>
      <c r="L268" s="37">
        <v>6538</v>
      </c>
      <c r="M268" s="162">
        <v>321734.99812300003</v>
      </c>
      <c r="N268" s="38">
        <v>-143529</v>
      </c>
      <c r="O268" s="38">
        <v>91305.23181900596</v>
      </c>
      <c r="P268" s="31">
        <v>107733.23212300002</v>
      </c>
      <c r="Q268" s="39">
        <v>18202.485651999999</v>
      </c>
      <c r="R268" s="40">
        <v>0</v>
      </c>
      <c r="S268" s="40">
        <v>9033.7161051463263</v>
      </c>
      <c r="T268" s="40">
        <v>4042.2838948536737</v>
      </c>
      <c r="U268" s="41">
        <v>13076.07051237226</v>
      </c>
      <c r="V268" s="42">
        <v>31278.556164372261</v>
      </c>
      <c r="W268" s="38">
        <v>139011.78828737227</v>
      </c>
      <c r="X268" s="38">
        <v>16938.21769714632</v>
      </c>
      <c r="Y268" s="37">
        <v>122073.57059022595</v>
      </c>
      <c r="Z268" s="155">
        <v>0</v>
      </c>
      <c r="AA268" s="38">
        <v>12367.575860514633</v>
      </c>
      <c r="AB268" s="38">
        <v>46269.340430144104</v>
      </c>
      <c r="AC268" s="38">
        <v>27405.42</v>
      </c>
      <c r="AD268" s="38">
        <v>6692.5902549370194</v>
      </c>
      <c r="AE268" s="38">
        <v>0</v>
      </c>
      <c r="AF268" s="38">
        <v>92734.926545595765</v>
      </c>
      <c r="AG268" s="146">
        <v>69264</v>
      </c>
      <c r="AH268" s="38">
        <v>78572.233999999997</v>
      </c>
      <c r="AI268" s="38">
        <v>0</v>
      </c>
      <c r="AJ268" s="38">
        <v>6700</v>
      </c>
      <c r="AK268" s="38">
        <v>6700</v>
      </c>
      <c r="AL268" s="38">
        <v>69264</v>
      </c>
      <c r="AM268" s="38">
        <v>71872.233999999997</v>
      </c>
      <c r="AN268" s="38">
        <v>2608.2339999999967</v>
      </c>
      <c r="AO268" s="38">
        <v>107733.23212300002</v>
      </c>
      <c r="AP268" s="38">
        <v>98424.998123000027</v>
      </c>
      <c r="AQ268" s="38">
        <v>9308.2339999999967</v>
      </c>
      <c r="AR268" s="38">
        <v>-143529</v>
      </c>
      <c r="AS268" s="38">
        <v>0</v>
      </c>
    </row>
    <row r="269" spans="2:45" s="1" customFormat="1" ht="14.25" x14ac:dyDescent="0.2">
      <c r="B269" s="33" t="s">
        <v>1808</v>
      </c>
      <c r="C269" s="34" t="s">
        <v>846</v>
      </c>
      <c r="D269" s="33" t="s">
        <v>847</v>
      </c>
      <c r="E269" s="33" t="s">
        <v>13</v>
      </c>
      <c r="F269" s="33" t="s">
        <v>11</v>
      </c>
      <c r="G269" s="33" t="s">
        <v>16</v>
      </c>
      <c r="H269" s="33" t="s">
        <v>17</v>
      </c>
      <c r="I269" s="33" t="s">
        <v>10</v>
      </c>
      <c r="J269" s="33" t="s">
        <v>20</v>
      </c>
      <c r="K269" s="33" t="s">
        <v>848</v>
      </c>
      <c r="L269" s="37">
        <v>20322</v>
      </c>
      <c r="M269" s="162">
        <v>986063.19875999982</v>
      </c>
      <c r="N269" s="38">
        <v>-484422.64</v>
      </c>
      <c r="O269" s="38">
        <v>257283.81749671514</v>
      </c>
      <c r="P269" s="31">
        <v>586514.57875999971</v>
      </c>
      <c r="Q269" s="39">
        <v>59731.728739999999</v>
      </c>
      <c r="R269" s="40">
        <v>0</v>
      </c>
      <c r="S269" s="40">
        <v>31495.065876583525</v>
      </c>
      <c r="T269" s="40">
        <v>9148.9341234164749</v>
      </c>
      <c r="U269" s="41">
        <v>40644.21917290135</v>
      </c>
      <c r="V269" s="42">
        <v>100375.94791290135</v>
      </c>
      <c r="W269" s="38">
        <v>686890.52667290112</v>
      </c>
      <c r="X269" s="38">
        <v>59053.248518583714</v>
      </c>
      <c r="Y269" s="37">
        <v>627837.27815431741</v>
      </c>
      <c r="Z269" s="155">
        <v>27091.409605117315</v>
      </c>
      <c r="AA269" s="38">
        <v>77216.64660592431</v>
      </c>
      <c r="AB269" s="38">
        <v>190168.04536885241</v>
      </c>
      <c r="AC269" s="38">
        <v>85183.99</v>
      </c>
      <c r="AD269" s="38">
        <v>19163.899697610384</v>
      </c>
      <c r="AE269" s="38">
        <v>2092.65</v>
      </c>
      <c r="AF269" s="38">
        <v>400916.64127750444</v>
      </c>
      <c r="AG269" s="146">
        <v>138977</v>
      </c>
      <c r="AH269" s="38">
        <v>231772.01999999996</v>
      </c>
      <c r="AI269" s="38">
        <v>0</v>
      </c>
      <c r="AJ269" s="38">
        <v>30381</v>
      </c>
      <c r="AK269" s="38">
        <v>30381</v>
      </c>
      <c r="AL269" s="38">
        <v>138977</v>
      </c>
      <c r="AM269" s="38">
        <v>201391.01999999996</v>
      </c>
      <c r="AN269" s="38">
        <v>62414.01999999996</v>
      </c>
      <c r="AO269" s="38">
        <v>586514.57875999971</v>
      </c>
      <c r="AP269" s="38">
        <v>493719.55875999975</v>
      </c>
      <c r="AQ269" s="38">
        <v>92795.020000000019</v>
      </c>
      <c r="AR269" s="38">
        <v>-484422.64</v>
      </c>
      <c r="AS269" s="38">
        <v>0</v>
      </c>
    </row>
    <row r="270" spans="2:45" s="1" customFormat="1" ht="14.25" x14ac:dyDescent="0.2">
      <c r="B270" s="33" t="s">
        <v>1808</v>
      </c>
      <c r="C270" s="34" t="s">
        <v>234</v>
      </c>
      <c r="D270" s="33" t="s">
        <v>235</v>
      </c>
      <c r="E270" s="33" t="s">
        <v>13</v>
      </c>
      <c r="F270" s="33" t="s">
        <v>11</v>
      </c>
      <c r="G270" s="33" t="s">
        <v>16</v>
      </c>
      <c r="H270" s="33" t="s">
        <v>17</v>
      </c>
      <c r="I270" s="33" t="s">
        <v>10</v>
      </c>
      <c r="J270" s="33" t="s">
        <v>12</v>
      </c>
      <c r="K270" s="33" t="s">
        <v>236</v>
      </c>
      <c r="L270" s="37">
        <v>4454</v>
      </c>
      <c r="M270" s="162">
        <v>158798.51730900002</v>
      </c>
      <c r="N270" s="38">
        <v>3791</v>
      </c>
      <c r="O270" s="38">
        <v>0</v>
      </c>
      <c r="P270" s="31">
        <v>130283.77730900003</v>
      </c>
      <c r="Q270" s="39">
        <v>6736.946927</v>
      </c>
      <c r="R270" s="40">
        <v>0</v>
      </c>
      <c r="S270" s="40">
        <v>6314.8289337167107</v>
      </c>
      <c r="T270" s="40">
        <v>2593.1710662832893</v>
      </c>
      <c r="U270" s="41">
        <v>8908.0480364187897</v>
      </c>
      <c r="V270" s="42">
        <v>15644.994963418791</v>
      </c>
      <c r="W270" s="38">
        <v>145928.77227241881</v>
      </c>
      <c r="X270" s="38">
        <v>11840.304250716697</v>
      </c>
      <c r="Y270" s="37">
        <v>134088.46802170211</v>
      </c>
      <c r="Z270" s="155">
        <v>0</v>
      </c>
      <c r="AA270" s="38">
        <v>6756.1277722571358</v>
      </c>
      <c r="AB270" s="38">
        <v>28245.391014103727</v>
      </c>
      <c r="AC270" s="38">
        <v>20185.77</v>
      </c>
      <c r="AD270" s="38">
        <v>590.43610250258484</v>
      </c>
      <c r="AE270" s="38">
        <v>81.45</v>
      </c>
      <c r="AF270" s="38">
        <v>55859.174888863447</v>
      </c>
      <c r="AG270" s="146">
        <v>38824</v>
      </c>
      <c r="AH270" s="38">
        <v>49840.259999999995</v>
      </c>
      <c r="AI270" s="38">
        <v>0</v>
      </c>
      <c r="AJ270" s="38">
        <v>0</v>
      </c>
      <c r="AK270" s="38">
        <v>0</v>
      </c>
      <c r="AL270" s="38">
        <v>38824</v>
      </c>
      <c r="AM270" s="38">
        <v>49840.259999999995</v>
      </c>
      <c r="AN270" s="38">
        <v>11016.259999999995</v>
      </c>
      <c r="AO270" s="38">
        <v>130283.77730900003</v>
      </c>
      <c r="AP270" s="38">
        <v>119267.51730900003</v>
      </c>
      <c r="AQ270" s="38">
        <v>11016.260000000009</v>
      </c>
      <c r="AR270" s="38">
        <v>3791</v>
      </c>
      <c r="AS270" s="38">
        <v>0</v>
      </c>
    </row>
    <row r="271" spans="2:45" s="1" customFormat="1" ht="14.25" x14ac:dyDescent="0.2">
      <c r="B271" s="33" t="s">
        <v>1808</v>
      </c>
      <c r="C271" s="34" t="s">
        <v>1307</v>
      </c>
      <c r="D271" s="33" t="s">
        <v>1308</v>
      </c>
      <c r="E271" s="33" t="s">
        <v>13</v>
      </c>
      <c r="F271" s="33" t="s">
        <v>11</v>
      </c>
      <c r="G271" s="33" t="s">
        <v>16</v>
      </c>
      <c r="H271" s="33" t="s">
        <v>17</v>
      </c>
      <c r="I271" s="33" t="s">
        <v>10</v>
      </c>
      <c r="J271" s="33" t="s">
        <v>12</v>
      </c>
      <c r="K271" s="33" t="s">
        <v>1309</v>
      </c>
      <c r="L271" s="37">
        <v>3862</v>
      </c>
      <c r="M271" s="162">
        <v>89184.557639999999</v>
      </c>
      <c r="N271" s="38">
        <v>57217.2</v>
      </c>
      <c r="O271" s="38">
        <v>0</v>
      </c>
      <c r="P271" s="31">
        <v>165056.75764</v>
      </c>
      <c r="Q271" s="39">
        <v>7229.0666039999996</v>
      </c>
      <c r="R271" s="40">
        <v>0</v>
      </c>
      <c r="S271" s="40">
        <v>7904.4273005744635</v>
      </c>
      <c r="T271" s="40">
        <v>-9.7507145170266085</v>
      </c>
      <c r="U271" s="41">
        <v>7894.7191581264424</v>
      </c>
      <c r="V271" s="42">
        <v>15123.785762126441</v>
      </c>
      <c r="W271" s="38">
        <v>180180.54340212644</v>
      </c>
      <c r="X271" s="38">
        <v>14820.801188574464</v>
      </c>
      <c r="Y271" s="37">
        <v>165359.74221355197</v>
      </c>
      <c r="Z271" s="155">
        <v>0</v>
      </c>
      <c r="AA271" s="38">
        <v>6721.7195036151688</v>
      </c>
      <c r="AB271" s="38">
        <v>22929.913097992139</v>
      </c>
      <c r="AC271" s="38">
        <v>16188.4</v>
      </c>
      <c r="AD271" s="38">
        <v>143.5</v>
      </c>
      <c r="AE271" s="38">
        <v>0</v>
      </c>
      <c r="AF271" s="38">
        <v>45983.532601607309</v>
      </c>
      <c r="AG271" s="146">
        <v>73228</v>
      </c>
      <c r="AH271" s="38">
        <v>74228</v>
      </c>
      <c r="AI271" s="38">
        <v>0</v>
      </c>
      <c r="AJ271" s="38">
        <v>1000</v>
      </c>
      <c r="AK271" s="38">
        <v>1000</v>
      </c>
      <c r="AL271" s="38">
        <v>73228</v>
      </c>
      <c r="AM271" s="38">
        <v>73228</v>
      </c>
      <c r="AN271" s="38">
        <v>0</v>
      </c>
      <c r="AO271" s="38">
        <v>165056.75764</v>
      </c>
      <c r="AP271" s="38">
        <v>164056.75764</v>
      </c>
      <c r="AQ271" s="38">
        <v>1000</v>
      </c>
      <c r="AR271" s="38">
        <v>-39114</v>
      </c>
      <c r="AS271" s="38">
        <v>96331.199999999997</v>
      </c>
    </row>
    <row r="272" spans="2:45" s="1" customFormat="1" ht="14.25" x14ac:dyDescent="0.2">
      <c r="B272" s="33" t="s">
        <v>1808</v>
      </c>
      <c r="C272" s="34" t="s">
        <v>765</v>
      </c>
      <c r="D272" s="33" t="s">
        <v>766</v>
      </c>
      <c r="E272" s="33" t="s">
        <v>13</v>
      </c>
      <c r="F272" s="33" t="s">
        <v>11</v>
      </c>
      <c r="G272" s="33" t="s">
        <v>16</v>
      </c>
      <c r="H272" s="33" t="s">
        <v>17</v>
      </c>
      <c r="I272" s="33" t="s">
        <v>10</v>
      </c>
      <c r="J272" s="33" t="s">
        <v>20</v>
      </c>
      <c r="K272" s="33" t="s">
        <v>767</v>
      </c>
      <c r="L272" s="37">
        <v>21726</v>
      </c>
      <c r="M272" s="162">
        <v>698927.125688</v>
      </c>
      <c r="N272" s="38">
        <v>-278391</v>
      </c>
      <c r="O272" s="38">
        <v>133117.36187169779</v>
      </c>
      <c r="P272" s="31">
        <v>552608.78568800003</v>
      </c>
      <c r="Q272" s="39">
        <v>49636.791983000003</v>
      </c>
      <c r="R272" s="40">
        <v>0</v>
      </c>
      <c r="S272" s="40">
        <v>26026.914829724279</v>
      </c>
      <c r="T272" s="40">
        <v>17425.085170275721</v>
      </c>
      <c r="U272" s="41">
        <v>43452.234315050431</v>
      </c>
      <c r="V272" s="42">
        <v>93089.026298050434</v>
      </c>
      <c r="W272" s="38">
        <v>645697.81198605045</v>
      </c>
      <c r="X272" s="38">
        <v>48800.465305724181</v>
      </c>
      <c r="Y272" s="37">
        <v>596897.34668032627</v>
      </c>
      <c r="Z272" s="155">
        <v>0</v>
      </c>
      <c r="AA272" s="38">
        <v>42747.047803982161</v>
      </c>
      <c r="AB272" s="38">
        <v>193923.7717241566</v>
      </c>
      <c r="AC272" s="38">
        <v>91069.16</v>
      </c>
      <c r="AD272" s="38">
        <v>5408.5877243237501</v>
      </c>
      <c r="AE272" s="38">
        <v>2607.11</v>
      </c>
      <c r="AF272" s="38">
        <v>335755.67725246248</v>
      </c>
      <c r="AG272" s="146">
        <v>253294</v>
      </c>
      <c r="AH272" s="38">
        <v>298645.65999999997</v>
      </c>
      <c r="AI272" s="38">
        <v>83341</v>
      </c>
      <c r="AJ272" s="38">
        <v>83341</v>
      </c>
      <c r="AK272" s="38">
        <v>0</v>
      </c>
      <c r="AL272" s="38">
        <v>169953</v>
      </c>
      <c r="AM272" s="38">
        <v>215304.65999999997</v>
      </c>
      <c r="AN272" s="38">
        <v>45351.659999999974</v>
      </c>
      <c r="AO272" s="38">
        <v>552608.78568800003</v>
      </c>
      <c r="AP272" s="38">
        <v>507257.12568800006</v>
      </c>
      <c r="AQ272" s="38">
        <v>45351.659999999916</v>
      </c>
      <c r="AR272" s="38">
        <v>-278391</v>
      </c>
      <c r="AS272" s="38">
        <v>0</v>
      </c>
    </row>
    <row r="273" spans="2:45" s="1" customFormat="1" ht="14.25" x14ac:dyDescent="0.2">
      <c r="B273" s="33" t="s">
        <v>1808</v>
      </c>
      <c r="C273" s="34" t="s">
        <v>1568</v>
      </c>
      <c r="D273" s="33" t="s">
        <v>1569</v>
      </c>
      <c r="E273" s="33" t="s">
        <v>13</v>
      </c>
      <c r="F273" s="33" t="s">
        <v>11</v>
      </c>
      <c r="G273" s="33" t="s">
        <v>16</v>
      </c>
      <c r="H273" s="33" t="s">
        <v>17</v>
      </c>
      <c r="I273" s="33" t="s">
        <v>10</v>
      </c>
      <c r="J273" s="33" t="s">
        <v>18</v>
      </c>
      <c r="K273" s="33" t="s">
        <v>1570</v>
      </c>
      <c r="L273" s="37">
        <v>7351</v>
      </c>
      <c r="M273" s="162">
        <v>317371.14828000002</v>
      </c>
      <c r="N273" s="38">
        <v>-97350</v>
      </c>
      <c r="O273" s="38">
        <v>75899.166102194868</v>
      </c>
      <c r="P273" s="31">
        <v>663.84828000003472</v>
      </c>
      <c r="Q273" s="39">
        <v>22265.405372000001</v>
      </c>
      <c r="R273" s="40">
        <v>0</v>
      </c>
      <c r="S273" s="40">
        <v>16767.041089149297</v>
      </c>
      <c r="T273" s="40">
        <v>59382.980704194808</v>
      </c>
      <c r="U273" s="41">
        <v>76150.432432582733</v>
      </c>
      <c r="V273" s="42">
        <v>98415.837804582727</v>
      </c>
      <c r="W273" s="38">
        <v>99079.686084582761</v>
      </c>
      <c r="X273" s="38">
        <v>99079.27544534413</v>
      </c>
      <c r="Y273" s="37">
        <v>0.41063923863111995</v>
      </c>
      <c r="Z273" s="155">
        <v>0</v>
      </c>
      <c r="AA273" s="38">
        <v>5541.4136940034077</v>
      </c>
      <c r="AB273" s="38">
        <v>48674.950537820703</v>
      </c>
      <c r="AC273" s="38">
        <v>30813.279999999999</v>
      </c>
      <c r="AD273" s="38">
        <v>8499.9364933800007</v>
      </c>
      <c r="AE273" s="38">
        <v>1920.24</v>
      </c>
      <c r="AF273" s="38">
        <v>95449.820725204117</v>
      </c>
      <c r="AG273" s="146">
        <v>83671</v>
      </c>
      <c r="AH273" s="38">
        <v>85497.7</v>
      </c>
      <c r="AI273" s="38">
        <v>0</v>
      </c>
      <c r="AJ273" s="38">
        <v>1826.7</v>
      </c>
      <c r="AK273" s="38">
        <v>1826.7</v>
      </c>
      <c r="AL273" s="38">
        <v>83671</v>
      </c>
      <c r="AM273" s="38">
        <v>83671</v>
      </c>
      <c r="AN273" s="38">
        <v>0</v>
      </c>
      <c r="AO273" s="38">
        <v>663.84828000003472</v>
      </c>
      <c r="AP273" s="38">
        <v>-1162.8517199999653</v>
      </c>
      <c r="AQ273" s="38">
        <v>1826.6999999999998</v>
      </c>
      <c r="AR273" s="38">
        <v>-97350</v>
      </c>
      <c r="AS273" s="38">
        <v>0</v>
      </c>
    </row>
    <row r="274" spans="2:45" s="1" customFormat="1" ht="14.25" x14ac:dyDescent="0.2">
      <c r="B274" s="33" t="s">
        <v>1808</v>
      </c>
      <c r="C274" s="34" t="s">
        <v>31</v>
      </c>
      <c r="D274" s="33" t="s">
        <v>32</v>
      </c>
      <c r="E274" s="33" t="s">
        <v>13</v>
      </c>
      <c r="F274" s="33" t="s">
        <v>11</v>
      </c>
      <c r="G274" s="33" t="s">
        <v>16</v>
      </c>
      <c r="H274" s="33" t="s">
        <v>17</v>
      </c>
      <c r="I274" s="33" t="s">
        <v>10</v>
      </c>
      <c r="J274" s="33" t="s">
        <v>18</v>
      </c>
      <c r="K274" s="33" t="s">
        <v>33</v>
      </c>
      <c r="L274" s="37">
        <v>6599</v>
      </c>
      <c r="M274" s="162">
        <v>167708.92203299998</v>
      </c>
      <c r="N274" s="38">
        <v>-117186</v>
      </c>
      <c r="O274" s="38">
        <v>90199.896407376989</v>
      </c>
      <c r="P274" s="31">
        <v>-24085.470967000016</v>
      </c>
      <c r="Q274" s="39">
        <v>11986.046528000001</v>
      </c>
      <c r="R274" s="40">
        <v>24085.470967000016</v>
      </c>
      <c r="S274" s="40">
        <v>8844.5206651462522</v>
      </c>
      <c r="T274" s="40">
        <v>71015.607501520193</v>
      </c>
      <c r="U274" s="41">
        <v>103946.15966064573</v>
      </c>
      <c r="V274" s="42">
        <v>115932.20618864574</v>
      </c>
      <c r="W274" s="38">
        <v>115932.20618864574</v>
      </c>
      <c r="X274" s="38">
        <v>102536.28170852324</v>
      </c>
      <c r="Y274" s="37">
        <v>13395.9244801225</v>
      </c>
      <c r="Z274" s="155">
        <v>15260.034945805763</v>
      </c>
      <c r="AA274" s="38">
        <v>31382.859199129591</v>
      </c>
      <c r="AB274" s="38">
        <v>39843.858387792068</v>
      </c>
      <c r="AC274" s="38">
        <v>36184.730000000003</v>
      </c>
      <c r="AD274" s="38">
        <v>2590.5</v>
      </c>
      <c r="AE274" s="38">
        <v>780.18</v>
      </c>
      <c r="AF274" s="38">
        <v>126042.16253272741</v>
      </c>
      <c r="AG274" s="146">
        <v>26337</v>
      </c>
      <c r="AH274" s="38">
        <v>75977.607000000004</v>
      </c>
      <c r="AI274" s="38">
        <v>0</v>
      </c>
      <c r="AJ274" s="38">
        <v>3434.8</v>
      </c>
      <c r="AK274" s="38">
        <v>3434.8</v>
      </c>
      <c r="AL274" s="38">
        <v>26337</v>
      </c>
      <c r="AM274" s="38">
        <v>72542.807000000001</v>
      </c>
      <c r="AN274" s="38">
        <v>46205.807000000001</v>
      </c>
      <c r="AO274" s="38">
        <v>-24085.470967000016</v>
      </c>
      <c r="AP274" s="38">
        <v>-73726.077967000019</v>
      </c>
      <c r="AQ274" s="38">
        <v>49640.607000000004</v>
      </c>
      <c r="AR274" s="38">
        <v>-117186</v>
      </c>
      <c r="AS274" s="38">
        <v>0</v>
      </c>
    </row>
    <row r="275" spans="2:45" s="1" customFormat="1" ht="14.25" x14ac:dyDescent="0.2">
      <c r="B275" s="33" t="s">
        <v>1808</v>
      </c>
      <c r="C275" s="34" t="s">
        <v>1580</v>
      </c>
      <c r="D275" s="33" t="s">
        <v>1581</v>
      </c>
      <c r="E275" s="33" t="s">
        <v>13</v>
      </c>
      <c r="F275" s="33" t="s">
        <v>11</v>
      </c>
      <c r="G275" s="33" t="s">
        <v>16</v>
      </c>
      <c r="H275" s="33" t="s">
        <v>17</v>
      </c>
      <c r="I275" s="33" t="s">
        <v>10</v>
      </c>
      <c r="J275" s="33" t="s">
        <v>21</v>
      </c>
      <c r="K275" s="33" t="s">
        <v>1582</v>
      </c>
      <c r="L275" s="37">
        <v>11858</v>
      </c>
      <c r="M275" s="162">
        <v>451573.99245799996</v>
      </c>
      <c r="N275" s="38">
        <v>-144984</v>
      </c>
      <c r="O275" s="38">
        <v>62580.603522732177</v>
      </c>
      <c r="P275" s="31">
        <v>448529.652458</v>
      </c>
      <c r="Q275" s="39">
        <v>26033.342095</v>
      </c>
      <c r="R275" s="40">
        <v>0</v>
      </c>
      <c r="S275" s="40">
        <v>19783.864547436169</v>
      </c>
      <c r="T275" s="40">
        <v>3932.1354525638308</v>
      </c>
      <c r="U275" s="41">
        <v>23716.127888606647</v>
      </c>
      <c r="V275" s="42">
        <v>49749.469983606643</v>
      </c>
      <c r="W275" s="38">
        <v>498279.12244160665</v>
      </c>
      <c r="X275" s="38">
        <v>37094.746026436216</v>
      </c>
      <c r="Y275" s="37">
        <v>461184.37641517044</v>
      </c>
      <c r="Z275" s="155">
        <v>584.1621210068356</v>
      </c>
      <c r="AA275" s="38">
        <v>45992.960446250654</v>
      </c>
      <c r="AB275" s="38">
        <v>94923.626166570859</v>
      </c>
      <c r="AC275" s="38">
        <v>53162.240000000005</v>
      </c>
      <c r="AD275" s="38">
        <v>8610.4340384656407</v>
      </c>
      <c r="AE275" s="38">
        <v>8152.55</v>
      </c>
      <c r="AF275" s="38">
        <v>211425.97277229399</v>
      </c>
      <c r="AG275" s="146">
        <v>85832</v>
      </c>
      <c r="AH275" s="38">
        <v>141939.66</v>
      </c>
      <c r="AI275" s="38">
        <v>6899</v>
      </c>
      <c r="AJ275" s="38">
        <v>8300</v>
      </c>
      <c r="AK275" s="38">
        <v>1401</v>
      </c>
      <c r="AL275" s="38">
        <v>78933</v>
      </c>
      <c r="AM275" s="38">
        <v>133639.66</v>
      </c>
      <c r="AN275" s="38">
        <v>54706.66</v>
      </c>
      <c r="AO275" s="38">
        <v>448529.652458</v>
      </c>
      <c r="AP275" s="38">
        <v>392421.99245799996</v>
      </c>
      <c r="AQ275" s="38">
        <v>56107.660000000033</v>
      </c>
      <c r="AR275" s="38">
        <v>-144984</v>
      </c>
      <c r="AS275" s="38">
        <v>0</v>
      </c>
    </row>
    <row r="276" spans="2:45" s="1" customFormat="1" ht="14.25" x14ac:dyDescent="0.2">
      <c r="B276" s="33" t="s">
        <v>1808</v>
      </c>
      <c r="C276" s="34" t="s">
        <v>792</v>
      </c>
      <c r="D276" s="33" t="s">
        <v>793</v>
      </c>
      <c r="E276" s="33" t="s">
        <v>13</v>
      </c>
      <c r="F276" s="33" t="s">
        <v>11</v>
      </c>
      <c r="G276" s="33" t="s">
        <v>16</v>
      </c>
      <c r="H276" s="33" t="s">
        <v>17</v>
      </c>
      <c r="I276" s="33" t="s">
        <v>10</v>
      </c>
      <c r="J276" s="33" t="s">
        <v>18</v>
      </c>
      <c r="K276" s="33" t="s">
        <v>794</v>
      </c>
      <c r="L276" s="37">
        <v>8271</v>
      </c>
      <c r="M276" s="162">
        <v>329210.98664699995</v>
      </c>
      <c r="N276" s="38">
        <v>-114638</v>
      </c>
      <c r="O276" s="38">
        <v>105883.57974983079</v>
      </c>
      <c r="P276" s="31">
        <v>250383.38964699995</v>
      </c>
      <c r="Q276" s="39">
        <v>17493.948155999999</v>
      </c>
      <c r="R276" s="40">
        <v>0</v>
      </c>
      <c r="S276" s="40">
        <v>14180.033169148302</v>
      </c>
      <c r="T276" s="40">
        <v>2361.9668308516975</v>
      </c>
      <c r="U276" s="41">
        <v>16542.089202788462</v>
      </c>
      <c r="V276" s="42">
        <v>34036.037358788461</v>
      </c>
      <c r="W276" s="38">
        <v>284419.42700578843</v>
      </c>
      <c r="X276" s="38">
        <v>26587.562192148354</v>
      </c>
      <c r="Y276" s="37">
        <v>257831.86481364007</v>
      </c>
      <c r="Z276" s="155">
        <v>0</v>
      </c>
      <c r="AA276" s="38">
        <v>11585.988202656086</v>
      </c>
      <c r="AB276" s="38">
        <v>58529.732933911444</v>
      </c>
      <c r="AC276" s="38">
        <v>34669.660000000003</v>
      </c>
      <c r="AD276" s="38">
        <v>5198.8</v>
      </c>
      <c r="AE276" s="38">
        <v>4163.8900000000003</v>
      </c>
      <c r="AF276" s="38">
        <v>114148.07113656754</v>
      </c>
      <c r="AG276" s="146">
        <v>89091</v>
      </c>
      <c r="AH276" s="38">
        <v>92561.403000000006</v>
      </c>
      <c r="AI276" s="38">
        <v>0</v>
      </c>
      <c r="AJ276" s="38">
        <v>1638.3000000000002</v>
      </c>
      <c r="AK276" s="38">
        <v>1638.3000000000002</v>
      </c>
      <c r="AL276" s="38">
        <v>89091</v>
      </c>
      <c r="AM276" s="38">
        <v>90923.103000000003</v>
      </c>
      <c r="AN276" s="38">
        <v>1832.1030000000028</v>
      </c>
      <c r="AO276" s="38">
        <v>250383.38964699995</v>
      </c>
      <c r="AP276" s="38">
        <v>246912.98664699995</v>
      </c>
      <c r="AQ276" s="38">
        <v>3470.4029999999912</v>
      </c>
      <c r="AR276" s="38">
        <v>-114638</v>
      </c>
      <c r="AS276" s="38">
        <v>0</v>
      </c>
    </row>
    <row r="277" spans="2:45" s="1" customFormat="1" ht="14.25" x14ac:dyDescent="0.2">
      <c r="B277" s="33" t="s">
        <v>1808</v>
      </c>
      <c r="C277" s="34" t="s">
        <v>759</v>
      </c>
      <c r="D277" s="33" t="s">
        <v>760</v>
      </c>
      <c r="E277" s="33" t="s">
        <v>13</v>
      </c>
      <c r="F277" s="33" t="s">
        <v>11</v>
      </c>
      <c r="G277" s="33" t="s">
        <v>16</v>
      </c>
      <c r="H277" s="33" t="s">
        <v>17</v>
      </c>
      <c r="I277" s="33" t="s">
        <v>10</v>
      </c>
      <c r="J277" s="33" t="s">
        <v>21</v>
      </c>
      <c r="K277" s="33" t="s">
        <v>761</v>
      </c>
      <c r="L277" s="37">
        <v>13045</v>
      </c>
      <c r="M277" s="162">
        <v>257166.89587000001</v>
      </c>
      <c r="N277" s="38">
        <v>-104294.68</v>
      </c>
      <c r="O277" s="38">
        <v>82170.488137768654</v>
      </c>
      <c r="P277" s="31">
        <v>201084.21587000001</v>
      </c>
      <c r="Q277" s="39">
        <v>23881.467352</v>
      </c>
      <c r="R277" s="40">
        <v>0</v>
      </c>
      <c r="S277" s="40">
        <v>23476.833126866153</v>
      </c>
      <c r="T277" s="40">
        <v>2613.1668731338468</v>
      </c>
      <c r="U277" s="41">
        <v>26090.140690409316</v>
      </c>
      <c r="V277" s="42">
        <v>49971.608042409316</v>
      </c>
      <c r="W277" s="38">
        <v>251055.82391240934</v>
      </c>
      <c r="X277" s="38">
        <v>44019.062112866144</v>
      </c>
      <c r="Y277" s="37">
        <v>207036.76179954319</v>
      </c>
      <c r="Z277" s="155">
        <v>21020.522527956498</v>
      </c>
      <c r="AA277" s="38">
        <v>11802.374874511013</v>
      </c>
      <c r="AB277" s="38">
        <v>103406.54700114888</v>
      </c>
      <c r="AC277" s="38">
        <v>54680.9</v>
      </c>
      <c r="AD277" s="38">
        <v>1772</v>
      </c>
      <c r="AE277" s="38">
        <v>2373.5100000000002</v>
      </c>
      <c r="AF277" s="38">
        <v>195055.85440361639</v>
      </c>
      <c r="AG277" s="146">
        <v>214219</v>
      </c>
      <c r="AH277" s="38">
        <v>214219</v>
      </c>
      <c r="AI277" s="38">
        <v>17900</v>
      </c>
      <c r="AJ277" s="38">
        <v>17900</v>
      </c>
      <c r="AK277" s="38">
        <v>0</v>
      </c>
      <c r="AL277" s="38">
        <v>196319</v>
      </c>
      <c r="AM277" s="38">
        <v>196319</v>
      </c>
      <c r="AN277" s="38">
        <v>0</v>
      </c>
      <c r="AO277" s="38">
        <v>201084.21587000001</v>
      </c>
      <c r="AP277" s="38">
        <v>201084.21587000001</v>
      </c>
      <c r="AQ277" s="38">
        <v>0</v>
      </c>
      <c r="AR277" s="38">
        <v>-237948.68</v>
      </c>
      <c r="AS277" s="38">
        <v>133654</v>
      </c>
    </row>
    <row r="278" spans="2:45" s="1" customFormat="1" ht="14.25" x14ac:dyDescent="0.2">
      <c r="B278" s="33" t="s">
        <v>1808</v>
      </c>
      <c r="C278" s="34" t="s">
        <v>74</v>
      </c>
      <c r="D278" s="33" t="s">
        <v>75</v>
      </c>
      <c r="E278" s="33" t="s">
        <v>13</v>
      </c>
      <c r="F278" s="33" t="s">
        <v>11</v>
      </c>
      <c r="G278" s="33" t="s">
        <v>16</v>
      </c>
      <c r="H278" s="33" t="s">
        <v>17</v>
      </c>
      <c r="I278" s="33" t="s">
        <v>10</v>
      </c>
      <c r="J278" s="33" t="s">
        <v>22</v>
      </c>
      <c r="K278" s="33" t="s">
        <v>76</v>
      </c>
      <c r="L278" s="37">
        <v>751</v>
      </c>
      <c r="M278" s="162">
        <v>43669.577112999999</v>
      </c>
      <c r="N278" s="38">
        <v>53770</v>
      </c>
      <c r="O278" s="38">
        <v>0</v>
      </c>
      <c r="P278" s="31">
        <v>114687.57711300001</v>
      </c>
      <c r="Q278" s="39">
        <v>2558.2926459999999</v>
      </c>
      <c r="R278" s="40">
        <v>0</v>
      </c>
      <c r="S278" s="40">
        <v>2485.100360000954</v>
      </c>
      <c r="T278" s="40">
        <v>-53.129049325876622</v>
      </c>
      <c r="U278" s="41">
        <v>2431.9844250882302</v>
      </c>
      <c r="V278" s="42">
        <v>4990.2770710882305</v>
      </c>
      <c r="W278" s="38">
        <v>119677.85418408824</v>
      </c>
      <c r="X278" s="38">
        <v>4659.5631750009634</v>
      </c>
      <c r="Y278" s="37">
        <v>115018.29100908728</v>
      </c>
      <c r="Z278" s="155">
        <v>0</v>
      </c>
      <c r="AA278" s="38">
        <v>18648.147389831684</v>
      </c>
      <c r="AB278" s="38">
        <v>5660.8208312176139</v>
      </c>
      <c r="AC278" s="38">
        <v>3147.98</v>
      </c>
      <c r="AD278" s="38">
        <v>0</v>
      </c>
      <c r="AE278" s="38">
        <v>1577.29</v>
      </c>
      <c r="AF278" s="38">
        <v>29034.238221049298</v>
      </c>
      <c r="AG278" s="146">
        <v>21148</v>
      </c>
      <c r="AH278" s="38">
        <v>21148</v>
      </c>
      <c r="AI278" s="38">
        <v>2584</v>
      </c>
      <c r="AJ278" s="38">
        <v>2584</v>
      </c>
      <c r="AK278" s="38">
        <v>0</v>
      </c>
      <c r="AL278" s="38">
        <v>18564</v>
      </c>
      <c r="AM278" s="38">
        <v>18564</v>
      </c>
      <c r="AN278" s="38">
        <v>0</v>
      </c>
      <c r="AO278" s="38">
        <v>114687.57711300001</v>
      </c>
      <c r="AP278" s="38">
        <v>114687.57711300001</v>
      </c>
      <c r="AQ278" s="38">
        <v>0</v>
      </c>
      <c r="AR278" s="38">
        <v>25070</v>
      </c>
      <c r="AS278" s="38">
        <v>28700</v>
      </c>
    </row>
    <row r="279" spans="2:45" s="1" customFormat="1" ht="14.25" x14ac:dyDescent="0.2">
      <c r="B279" s="33" t="s">
        <v>1808</v>
      </c>
      <c r="C279" s="34" t="s">
        <v>875</v>
      </c>
      <c r="D279" s="33" t="s">
        <v>876</v>
      </c>
      <c r="E279" s="33" t="s">
        <v>13</v>
      </c>
      <c r="F279" s="33" t="s">
        <v>11</v>
      </c>
      <c r="G279" s="33" t="s">
        <v>16</v>
      </c>
      <c r="H279" s="33" t="s">
        <v>17</v>
      </c>
      <c r="I279" s="33" t="s">
        <v>10</v>
      </c>
      <c r="J279" s="33" t="s">
        <v>12</v>
      </c>
      <c r="K279" s="33" t="s">
        <v>877</v>
      </c>
      <c r="L279" s="37">
        <v>2184</v>
      </c>
      <c r="M279" s="162">
        <v>143129.09813300002</v>
      </c>
      <c r="N279" s="38">
        <v>45034</v>
      </c>
      <c r="O279" s="38">
        <v>0</v>
      </c>
      <c r="P279" s="31">
        <v>141477.05813300001</v>
      </c>
      <c r="Q279" s="39">
        <v>2394.2545490000002</v>
      </c>
      <c r="R279" s="40">
        <v>0</v>
      </c>
      <c r="S279" s="40">
        <v>2092.8072845722322</v>
      </c>
      <c r="T279" s="40">
        <v>2275.1927154277678</v>
      </c>
      <c r="U279" s="41">
        <v>4368.0235544541165</v>
      </c>
      <c r="V279" s="42">
        <v>6762.2781034541167</v>
      </c>
      <c r="W279" s="38">
        <v>148239.33623645414</v>
      </c>
      <c r="X279" s="38">
        <v>3924.0136585722212</v>
      </c>
      <c r="Y279" s="37">
        <v>144315.32257788192</v>
      </c>
      <c r="Z279" s="155">
        <v>64.66903920139805</v>
      </c>
      <c r="AA279" s="38">
        <v>1122.6471624004685</v>
      </c>
      <c r="AB279" s="38">
        <v>11265.788700574612</v>
      </c>
      <c r="AC279" s="38">
        <v>12064.44</v>
      </c>
      <c r="AD279" s="38">
        <v>1192.5273971558647</v>
      </c>
      <c r="AE279" s="38">
        <v>508.25</v>
      </c>
      <c r="AF279" s="38">
        <v>26218.322299332343</v>
      </c>
      <c r="AG279" s="146">
        <v>0</v>
      </c>
      <c r="AH279" s="38">
        <v>24438.959999999999</v>
      </c>
      <c r="AI279" s="38">
        <v>0</v>
      </c>
      <c r="AJ279" s="38">
        <v>0</v>
      </c>
      <c r="AK279" s="38">
        <v>0</v>
      </c>
      <c r="AL279" s="38">
        <v>0</v>
      </c>
      <c r="AM279" s="38">
        <v>24438.959999999999</v>
      </c>
      <c r="AN279" s="38">
        <v>24438.959999999999</v>
      </c>
      <c r="AO279" s="38">
        <v>141477.05813300001</v>
      </c>
      <c r="AP279" s="38">
        <v>117038.09813300002</v>
      </c>
      <c r="AQ279" s="38">
        <v>24438.959999999992</v>
      </c>
      <c r="AR279" s="38">
        <v>45034</v>
      </c>
      <c r="AS279" s="38">
        <v>0</v>
      </c>
    </row>
    <row r="280" spans="2:45" s="1" customFormat="1" ht="14.25" x14ac:dyDescent="0.2">
      <c r="B280" s="33" t="s">
        <v>1808</v>
      </c>
      <c r="C280" s="34" t="s">
        <v>1490</v>
      </c>
      <c r="D280" s="33" t="s">
        <v>1491</v>
      </c>
      <c r="E280" s="33" t="s">
        <v>13</v>
      </c>
      <c r="F280" s="33" t="s">
        <v>11</v>
      </c>
      <c r="G280" s="33" t="s">
        <v>16</v>
      </c>
      <c r="H280" s="33" t="s">
        <v>17</v>
      </c>
      <c r="I280" s="33" t="s">
        <v>10</v>
      </c>
      <c r="J280" s="33" t="s">
        <v>18</v>
      </c>
      <c r="K280" s="33" t="s">
        <v>1492</v>
      </c>
      <c r="L280" s="37">
        <v>5159</v>
      </c>
      <c r="M280" s="162">
        <v>182269.29201199999</v>
      </c>
      <c r="N280" s="38">
        <v>-48880</v>
      </c>
      <c r="O280" s="38">
        <v>7927.3246472433348</v>
      </c>
      <c r="P280" s="31">
        <v>137244.17901199998</v>
      </c>
      <c r="Q280" s="39">
        <v>10026.304340999999</v>
      </c>
      <c r="R280" s="40">
        <v>0</v>
      </c>
      <c r="S280" s="40">
        <v>6599.8316102882491</v>
      </c>
      <c r="T280" s="40">
        <v>3718.1683897117509</v>
      </c>
      <c r="U280" s="41">
        <v>10318.055639848346</v>
      </c>
      <c r="V280" s="42">
        <v>20344.359980848345</v>
      </c>
      <c r="W280" s="38">
        <v>157588.53899284833</v>
      </c>
      <c r="X280" s="38">
        <v>12374.684269288235</v>
      </c>
      <c r="Y280" s="37">
        <v>145213.8547235601</v>
      </c>
      <c r="Z280" s="155">
        <v>62.43907233238432</v>
      </c>
      <c r="AA280" s="38">
        <v>4975.3190308185458</v>
      </c>
      <c r="AB280" s="38">
        <v>33954.278761289577</v>
      </c>
      <c r="AC280" s="38">
        <v>21625.05</v>
      </c>
      <c r="AD280" s="38">
        <v>1268</v>
      </c>
      <c r="AE280" s="38">
        <v>116.47</v>
      </c>
      <c r="AF280" s="38">
        <v>62001.556864440514</v>
      </c>
      <c r="AG280" s="146">
        <v>52874</v>
      </c>
      <c r="AH280" s="38">
        <v>65612.887000000002</v>
      </c>
      <c r="AI280" s="38">
        <v>0</v>
      </c>
      <c r="AJ280" s="38">
        <v>8900</v>
      </c>
      <c r="AK280" s="38">
        <v>8900</v>
      </c>
      <c r="AL280" s="38">
        <v>52874</v>
      </c>
      <c r="AM280" s="38">
        <v>56712.887000000002</v>
      </c>
      <c r="AN280" s="38">
        <v>3838.8870000000024</v>
      </c>
      <c r="AO280" s="38">
        <v>137244.17901199998</v>
      </c>
      <c r="AP280" s="38">
        <v>124505.29201199998</v>
      </c>
      <c r="AQ280" s="38">
        <v>12738.886999999988</v>
      </c>
      <c r="AR280" s="38">
        <v>-48880</v>
      </c>
      <c r="AS280" s="38">
        <v>0</v>
      </c>
    </row>
    <row r="281" spans="2:45" s="1" customFormat="1" ht="14.25" x14ac:dyDescent="0.2">
      <c r="B281" s="33" t="s">
        <v>1808</v>
      </c>
      <c r="C281" s="34" t="s">
        <v>718</v>
      </c>
      <c r="D281" s="33" t="s">
        <v>719</v>
      </c>
      <c r="E281" s="33" t="s">
        <v>13</v>
      </c>
      <c r="F281" s="33" t="s">
        <v>11</v>
      </c>
      <c r="G281" s="33" t="s">
        <v>16</v>
      </c>
      <c r="H281" s="33" t="s">
        <v>17</v>
      </c>
      <c r="I281" s="33" t="s">
        <v>10</v>
      </c>
      <c r="J281" s="33" t="s">
        <v>21</v>
      </c>
      <c r="K281" s="33" t="s">
        <v>720</v>
      </c>
      <c r="L281" s="37">
        <v>17119</v>
      </c>
      <c r="M281" s="162">
        <v>513792.260174</v>
      </c>
      <c r="N281" s="38">
        <v>-210395</v>
      </c>
      <c r="O281" s="38">
        <v>166785.87915497011</v>
      </c>
      <c r="P281" s="31">
        <v>246177.26017399994</v>
      </c>
      <c r="Q281" s="39">
        <v>45682.318440000003</v>
      </c>
      <c r="R281" s="40">
        <v>0</v>
      </c>
      <c r="S281" s="40">
        <v>34027.814492584497</v>
      </c>
      <c r="T281" s="40">
        <v>210.1855074155028</v>
      </c>
      <c r="U281" s="41">
        <v>34238.184628525654</v>
      </c>
      <c r="V281" s="42">
        <v>79920.503068525664</v>
      </c>
      <c r="W281" s="38">
        <v>326097.76324252563</v>
      </c>
      <c r="X281" s="38">
        <v>63802.15217358456</v>
      </c>
      <c r="Y281" s="37">
        <v>262295.61106894107</v>
      </c>
      <c r="Z281" s="155">
        <v>66920.222346864728</v>
      </c>
      <c r="AA281" s="38">
        <v>29421.99294943751</v>
      </c>
      <c r="AB281" s="38">
        <v>126265.64680624435</v>
      </c>
      <c r="AC281" s="38">
        <v>71757.929999999993</v>
      </c>
      <c r="AD281" s="38">
        <v>11121.212130448002</v>
      </c>
      <c r="AE281" s="38">
        <v>24524.75</v>
      </c>
      <c r="AF281" s="38">
        <v>330011.75423299457</v>
      </c>
      <c r="AG281" s="146">
        <v>238515</v>
      </c>
      <c r="AH281" s="38">
        <v>238515</v>
      </c>
      <c r="AI281" s="38">
        <v>19882</v>
      </c>
      <c r="AJ281" s="38">
        <v>19882</v>
      </c>
      <c r="AK281" s="38">
        <v>0</v>
      </c>
      <c r="AL281" s="38">
        <v>218633</v>
      </c>
      <c r="AM281" s="38">
        <v>218633</v>
      </c>
      <c r="AN281" s="38">
        <v>0</v>
      </c>
      <c r="AO281" s="38">
        <v>246177.26017399994</v>
      </c>
      <c r="AP281" s="38">
        <v>246177.26017399994</v>
      </c>
      <c r="AQ281" s="38">
        <v>0</v>
      </c>
      <c r="AR281" s="38">
        <v>-210395</v>
      </c>
      <c r="AS281" s="38">
        <v>0</v>
      </c>
    </row>
    <row r="282" spans="2:45" s="1" customFormat="1" ht="14.25" x14ac:dyDescent="0.2">
      <c r="B282" s="33" t="s">
        <v>1808</v>
      </c>
      <c r="C282" s="34" t="s">
        <v>496</v>
      </c>
      <c r="D282" s="33" t="s">
        <v>497</v>
      </c>
      <c r="E282" s="33" t="s">
        <v>13</v>
      </c>
      <c r="F282" s="33" t="s">
        <v>11</v>
      </c>
      <c r="G282" s="33" t="s">
        <v>16</v>
      </c>
      <c r="H282" s="33" t="s">
        <v>17</v>
      </c>
      <c r="I282" s="33" t="s">
        <v>10</v>
      </c>
      <c r="J282" s="33" t="s">
        <v>18</v>
      </c>
      <c r="K282" s="33" t="s">
        <v>498</v>
      </c>
      <c r="L282" s="37">
        <v>9917</v>
      </c>
      <c r="M282" s="162">
        <v>408070.092359</v>
      </c>
      <c r="N282" s="38">
        <v>-159481</v>
      </c>
      <c r="O282" s="38">
        <v>114419.52971690008</v>
      </c>
      <c r="P282" s="31">
        <v>303533.092359</v>
      </c>
      <c r="Q282" s="39">
        <v>25024.965517000001</v>
      </c>
      <c r="R282" s="40">
        <v>0</v>
      </c>
      <c r="S282" s="40">
        <v>15229.805411434418</v>
      </c>
      <c r="T282" s="40">
        <v>4604.1945885655823</v>
      </c>
      <c r="U282" s="41">
        <v>19834.106954909101</v>
      </c>
      <c r="V282" s="42">
        <v>44859.072471909101</v>
      </c>
      <c r="W282" s="38">
        <v>348392.16483090911</v>
      </c>
      <c r="X282" s="38">
        <v>28555.885146434419</v>
      </c>
      <c r="Y282" s="37">
        <v>319836.27968447469</v>
      </c>
      <c r="Z282" s="155">
        <v>39924.434836074142</v>
      </c>
      <c r="AA282" s="38">
        <v>9462.1436006263466</v>
      </c>
      <c r="AB282" s="38">
        <v>79507.620767126617</v>
      </c>
      <c r="AC282" s="38">
        <v>41569.22</v>
      </c>
      <c r="AD282" s="38">
        <v>1708.09</v>
      </c>
      <c r="AE282" s="38">
        <v>2765.91</v>
      </c>
      <c r="AF282" s="38">
        <v>174937.4192038271</v>
      </c>
      <c r="AG282" s="146">
        <v>162409</v>
      </c>
      <c r="AH282" s="38">
        <v>162409</v>
      </c>
      <c r="AI282" s="38">
        <v>13000</v>
      </c>
      <c r="AJ282" s="38">
        <v>13000</v>
      </c>
      <c r="AK282" s="38">
        <v>0</v>
      </c>
      <c r="AL282" s="38">
        <v>149409</v>
      </c>
      <c r="AM282" s="38">
        <v>149409</v>
      </c>
      <c r="AN282" s="38">
        <v>0</v>
      </c>
      <c r="AO282" s="38">
        <v>303533.092359</v>
      </c>
      <c r="AP282" s="38">
        <v>303533.092359</v>
      </c>
      <c r="AQ282" s="38">
        <v>0</v>
      </c>
      <c r="AR282" s="38">
        <v>-159481</v>
      </c>
      <c r="AS282" s="38">
        <v>0</v>
      </c>
    </row>
    <row r="283" spans="2:45" s="1" customFormat="1" ht="14.25" x14ac:dyDescent="0.2">
      <c r="B283" s="33" t="s">
        <v>1808</v>
      </c>
      <c r="C283" s="34" t="s">
        <v>1436</v>
      </c>
      <c r="D283" s="33" t="s">
        <v>1437</v>
      </c>
      <c r="E283" s="33" t="s">
        <v>13</v>
      </c>
      <c r="F283" s="33" t="s">
        <v>11</v>
      </c>
      <c r="G283" s="33" t="s">
        <v>16</v>
      </c>
      <c r="H283" s="33" t="s">
        <v>17</v>
      </c>
      <c r="I283" s="33" t="s">
        <v>10</v>
      </c>
      <c r="J283" s="33" t="s">
        <v>12</v>
      </c>
      <c r="K283" s="33" t="s">
        <v>1438</v>
      </c>
      <c r="L283" s="37">
        <v>1689</v>
      </c>
      <c r="M283" s="162">
        <v>174487.09013900001</v>
      </c>
      <c r="N283" s="38">
        <v>-53456</v>
      </c>
      <c r="O283" s="38">
        <v>24991.917483420533</v>
      </c>
      <c r="P283" s="31">
        <v>65353.000139000011</v>
      </c>
      <c r="Q283" s="39">
        <v>6987.5424290000001</v>
      </c>
      <c r="R283" s="40">
        <v>0</v>
      </c>
      <c r="S283" s="40">
        <v>3138.5306422869198</v>
      </c>
      <c r="T283" s="40">
        <v>239.46935771308017</v>
      </c>
      <c r="U283" s="41">
        <v>3378.0182158759171</v>
      </c>
      <c r="V283" s="42">
        <v>10365.560644875917</v>
      </c>
      <c r="W283" s="38">
        <v>75718.560783875932</v>
      </c>
      <c r="X283" s="38">
        <v>5884.744954286929</v>
      </c>
      <c r="Y283" s="37">
        <v>69833.815829589003</v>
      </c>
      <c r="Z283" s="155">
        <v>901.09244565396307</v>
      </c>
      <c r="AA283" s="38">
        <v>1894.1522369010434</v>
      </c>
      <c r="AB283" s="38">
        <v>9751.2359306669277</v>
      </c>
      <c r="AC283" s="38">
        <v>7079.8</v>
      </c>
      <c r="AD283" s="38">
        <v>307.84112962987496</v>
      </c>
      <c r="AE283" s="38">
        <v>1256.68</v>
      </c>
      <c r="AF283" s="38">
        <v>21190.801742851811</v>
      </c>
      <c r="AG283" s="146">
        <v>7091</v>
      </c>
      <c r="AH283" s="38">
        <v>20759.91</v>
      </c>
      <c r="AI283" s="38">
        <v>297</v>
      </c>
      <c r="AJ283" s="38">
        <v>1860</v>
      </c>
      <c r="AK283" s="38">
        <v>1563</v>
      </c>
      <c r="AL283" s="38">
        <v>6794</v>
      </c>
      <c r="AM283" s="38">
        <v>18899.91</v>
      </c>
      <c r="AN283" s="38">
        <v>12105.91</v>
      </c>
      <c r="AO283" s="38">
        <v>65353.000139000011</v>
      </c>
      <c r="AP283" s="38">
        <v>51684.090139000007</v>
      </c>
      <c r="AQ283" s="38">
        <v>13668.910000000003</v>
      </c>
      <c r="AR283" s="38">
        <v>-53456</v>
      </c>
      <c r="AS283" s="38">
        <v>0</v>
      </c>
    </row>
    <row r="284" spans="2:45" s="1" customFormat="1" ht="14.25" x14ac:dyDescent="0.2">
      <c r="B284" s="33" t="s">
        <v>1808</v>
      </c>
      <c r="C284" s="34" t="s">
        <v>14</v>
      </c>
      <c r="D284" s="33" t="s">
        <v>15</v>
      </c>
      <c r="E284" s="33" t="s">
        <v>13</v>
      </c>
      <c r="F284" s="33" t="s">
        <v>11</v>
      </c>
      <c r="G284" s="33" t="s">
        <v>16</v>
      </c>
      <c r="H284" s="33" t="s">
        <v>17</v>
      </c>
      <c r="I284" s="33" t="s">
        <v>10</v>
      </c>
      <c r="J284" s="33" t="s">
        <v>18</v>
      </c>
      <c r="K284" s="33" t="s">
        <v>19</v>
      </c>
      <c r="L284" s="37">
        <v>9423</v>
      </c>
      <c r="M284" s="162">
        <v>203734.04075400002</v>
      </c>
      <c r="N284" s="38">
        <v>-95974</v>
      </c>
      <c r="O284" s="38">
        <v>56953.506857651577</v>
      </c>
      <c r="P284" s="31">
        <v>6541.1797540000407</v>
      </c>
      <c r="Q284" s="39">
        <v>21340.78297</v>
      </c>
      <c r="R284" s="40">
        <v>0</v>
      </c>
      <c r="S284" s="40">
        <v>13652.886699433815</v>
      </c>
      <c r="T284" s="40">
        <v>34267.263801564899</v>
      </c>
      <c r="U284" s="41">
        <v>47920.408910565166</v>
      </c>
      <c r="V284" s="42">
        <v>69261.191880565166</v>
      </c>
      <c r="W284" s="38">
        <v>75802.371634565206</v>
      </c>
      <c r="X284" s="38">
        <v>66616.982557085343</v>
      </c>
      <c r="Y284" s="37">
        <v>9185.3890774798565</v>
      </c>
      <c r="Z284" s="155">
        <v>0</v>
      </c>
      <c r="AA284" s="38">
        <v>4895.2045788493051</v>
      </c>
      <c r="AB284" s="38">
        <v>80674.367689043938</v>
      </c>
      <c r="AC284" s="38">
        <v>39498.51</v>
      </c>
      <c r="AD284" s="38">
        <v>4282.834383299999</v>
      </c>
      <c r="AE284" s="38">
        <v>0</v>
      </c>
      <c r="AF284" s="38">
        <v>129350.91665119324</v>
      </c>
      <c r="AG284" s="146">
        <v>37651</v>
      </c>
      <c r="AH284" s="38">
        <v>108119.13900000001</v>
      </c>
      <c r="AI284" s="38">
        <v>0</v>
      </c>
      <c r="AJ284" s="38">
        <v>4532.1000000000004</v>
      </c>
      <c r="AK284" s="38">
        <v>4532.1000000000004</v>
      </c>
      <c r="AL284" s="38">
        <v>37651</v>
      </c>
      <c r="AM284" s="38">
        <v>103587.039</v>
      </c>
      <c r="AN284" s="38">
        <v>65936.039000000004</v>
      </c>
      <c r="AO284" s="38">
        <v>6541.1797540000407</v>
      </c>
      <c r="AP284" s="38">
        <v>-63926.959245999955</v>
      </c>
      <c r="AQ284" s="38">
        <v>70468.13900000001</v>
      </c>
      <c r="AR284" s="38">
        <v>-95974</v>
      </c>
      <c r="AS284" s="38">
        <v>0</v>
      </c>
    </row>
    <row r="285" spans="2:45" s="1" customFormat="1" ht="14.25" x14ac:dyDescent="0.2">
      <c r="B285" s="33" t="s">
        <v>1808</v>
      </c>
      <c r="C285" s="34" t="s">
        <v>1454</v>
      </c>
      <c r="D285" s="33" t="s">
        <v>1455</v>
      </c>
      <c r="E285" s="33" t="s">
        <v>13</v>
      </c>
      <c r="F285" s="33" t="s">
        <v>11</v>
      </c>
      <c r="G285" s="33" t="s">
        <v>16</v>
      </c>
      <c r="H285" s="33" t="s">
        <v>17</v>
      </c>
      <c r="I285" s="33" t="s">
        <v>10</v>
      </c>
      <c r="J285" s="33" t="s">
        <v>12</v>
      </c>
      <c r="K285" s="33" t="s">
        <v>1456</v>
      </c>
      <c r="L285" s="37">
        <v>2103</v>
      </c>
      <c r="M285" s="162">
        <v>193952.72623900001</v>
      </c>
      <c r="N285" s="38">
        <v>-16685</v>
      </c>
      <c r="O285" s="38">
        <v>6496.9522233460002</v>
      </c>
      <c r="P285" s="31">
        <v>131481.72623900001</v>
      </c>
      <c r="Q285" s="39">
        <v>5620.1629320000002</v>
      </c>
      <c r="R285" s="40">
        <v>0</v>
      </c>
      <c r="S285" s="40">
        <v>3841.5268160014748</v>
      </c>
      <c r="T285" s="40">
        <v>364.4731839985252</v>
      </c>
      <c r="U285" s="41">
        <v>4206.0226808685939</v>
      </c>
      <c r="V285" s="42">
        <v>9826.185612868594</v>
      </c>
      <c r="W285" s="38">
        <v>141307.91185186862</v>
      </c>
      <c r="X285" s="38">
        <v>7202.8627800014801</v>
      </c>
      <c r="Y285" s="37">
        <v>134105.04907186714</v>
      </c>
      <c r="Z285" s="155">
        <v>3011.5702566030368</v>
      </c>
      <c r="AA285" s="38">
        <v>3045.958688288958</v>
      </c>
      <c r="AB285" s="38">
        <v>15626.983408293272</v>
      </c>
      <c r="AC285" s="38">
        <v>8815.17</v>
      </c>
      <c r="AD285" s="38">
        <v>1333.5485597499996</v>
      </c>
      <c r="AE285" s="38">
        <v>418.22</v>
      </c>
      <c r="AF285" s="38">
        <v>32251.450912935266</v>
      </c>
      <c r="AG285" s="146">
        <v>31149</v>
      </c>
      <c r="AH285" s="38">
        <v>31869</v>
      </c>
      <c r="AI285" s="38">
        <v>0</v>
      </c>
      <c r="AJ285" s="38">
        <v>720</v>
      </c>
      <c r="AK285" s="38">
        <v>720</v>
      </c>
      <c r="AL285" s="38">
        <v>31149</v>
      </c>
      <c r="AM285" s="38">
        <v>31149</v>
      </c>
      <c r="AN285" s="38">
        <v>0</v>
      </c>
      <c r="AO285" s="38">
        <v>131481.72623900001</v>
      </c>
      <c r="AP285" s="38">
        <v>130761.72623900001</v>
      </c>
      <c r="AQ285" s="38">
        <v>720</v>
      </c>
      <c r="AR285" s="38">
        <v>-16685</v>
      </c>
      <c r="AS285" s="38">
        <v>0</v>
      </c>
    </row>
    <row r="286" spans="2:45" s="1" customFormat="1" ht="14.25" x14ac:dyDescent="0.2">
      <c r="B286" s="33" t="s">
        <v>1808</v>
      </c>
      <c r="C286" s="34" t="s">
        <v>1639</v>
      </c>
      <c r="D286" s="33" t="s">
        <v>1640</v>
      </c>
      <c r="E286" s="33" t="s">
        <v>13</v>
      </c>
      <c r="F286" s="33" t="s">
        <v>11</v>
      </c>
      <c r="G286" s="33" t="s">
        <v>16</v>
      </c>
      <c r="H286" s="33" t="s">
        <v>17</v>
      </c>
      <c r="I286" s="33" t="s">
        <v>10</v>
      </c>
      <c r="J286" s="33" t="s">
        <v>21</v>
      </c>
      <c r="K286" s="33" t="s">
        <v>1641</v>
      </c>
      <c r="L286" s="37">
        <v>10934</v>
      </c>
      <c r="M286" s="162">
        <v>295354.98910100001</v>
      </c>
      <c r="N286" s="38">
        <v>-142065</v>
      </c>
      <c r="O286" s="38">
        <v>89724.363815873017</v>
      </c>
      <c r="P286" s="31">
        <v>228870.16910100001</v>
      </c>
      <c r="Q286" s="39">
        <v>21289.807776000001</v>
      </c>
      <c r="R286" s="40">
        <v>0</v>
      </c>
      <c r="S286" s="40">
        <v>6969.8675748598198</v>
      </c>
      <c r="T286" s="40">
        <v>14898.13242514018</v>
      </c>
      <c r="U286" s="41">
        <v>21868.117923260674</v>
      </c>
      <c r="V286" s="42">
        <v>43157.925699260675</v>
      </c>
      <c r="W286" s="38">
        <v>272028.09480026067</v>
      </c>
      <c r="X286" s="38">
        <v>13068.501702859823</v>
      </c>
      <c r="Y286" s="37">
        <v>258959.59309740085</v>
      </c>
      <c r="Z286" s="155">
        <v>0</v>
      </c>
      <c r="AA286" s="38">
        <v>9160.2991924378111</v>
      </c>
      <c r="AB286" s="38">
        <v>81884.923036523076</v>
      </c>
      <c r="AC286" s="38">
        <v>46615.86</v>
      </c>
      <c r="AD286" s="38">
        <v>4798.5</v>
      </c>
      <c r="AE286" s="38">
        <v>102</v>
      </c>
      <c r="AF286" s="38">
        <v>142561.58222896088</v>
      </c>
      <c r="AG286" s="146">
        <v>54843</v>
      </c>
      <c r="AH286" s="38">
        <v>130811.18</v>
      </c>
      <c r="AI286" s="38">
        <v>0</v>
      </c>
      <c r="AJ286" s="38">
        <v>7585</v>
      </c>
      <c r="AK286" s="38">
        <v>7585</v>
      </c>
      <c r="AL286" s="38">
        <v>54843</v>
      </c>
      <c r="AM286" s="38">
        <v>123226.18</v>
      </c>
      <c r="AN286" s="38">
        <v>68383.179999999993</v>
      </c>
      <c r="AO286" s="38">
        <v>228870.16910100001</v>
      </c>
      <c r="AP286" s="38">
        <v>152901.98910100001</v>
      </c>
      <c r="AQ286" s="38">
        <v>75968.179999999993</v>
      </c>
      <c r="AR286" s="38">
        <v>-142065</v>
      </c>
      <c r="AS286" s="38">
        <v>0</v>
      </c>
    </row>
    <row r="287" spans="2:45" s="1" customFormat="1" ht="14.25" x14ac:dyDescent="0.2">
      <c r="B287" s="33" t="s">
        <v>1808</v>
      </c>
      <c r="C287" s="34" t="s">
        <v>488</v>
      </c>
      <c r="D287" s="33" t="s">
        <v>489</v>
      </c>
      <c r="E287" s="33" t="s">
        <v>13</v>
      </c>
      <c r="F287" s="33" t="s">
        <v>11</v>
      </c>
      <c r="G287" s="33" t="s">
        <v>16</v>
      </c>
      <c r="H287" s="33" t="s">
        <v>17</v>
      </c>
      <c r="I287" s="33" t="s">
        <v>10</v>
      </c>
      <c r="J287" s="33" t="s">
        <v>21</v>
      </c>
      <c r="K287" s="33" t="s">
        <v>490</v>
      </c>
      <c r="L287" s="37">
        <v>14609</v>
      </c>
      <c r="M287" s="162">
        <v>700739.59568600007</v>
      </c>
      <c r="N287" s="38">
        <v>-145472</v>
      </c>
      <c r="O287" s="38">
        <v>52455.072355199285</v>
      </c>
      <c r="P287" s="31">
        <v>87602.19568600005</v>
      </c>
      <c r="Q287" s="39">
        <v>35731.628303999998</v>
      </c>
      <c r="R287" s="40">
        <v>0</v>
      </c>
      <c r="S287" s="40">
        <v>27152.989829724713</v>
      </c>
      <c r="T287" s="40">
        <v>2065.0101702752872</v>
      </c>
      <c r="U287" s="41">
        <v>29218.15755815943</v>
      </c>
      <c r="V287" s="42">
        <v>64949.785862159428</v>
      </c>
      <c r="W287" s="38">
        <v>152551.98154815947</v>
      </c>
      <c r="X287" s="38">
        <v>50911.855930724676</v>
      </c>
      <c r="Y287" s="37">
        <v>101640.12561743479</v>
      </c>
      <c r="Z287" s="155">
        <v>0</v>
      </c>
      <c r="AA287" s="38">
        <v>76457.086362801754</v>
      </c>
      <c r="AB287" s="38">
        <v>119449.59922305221</v>
      </c>
      <c r="AC287" s="38">
        <v>61236.74</v>
      </c>
      <c r="AD287" s="38">
        <v>2383</v>
      </c>
      <c r="AE287" s="38">
        <v>6762.1</v>
      </c>
      <c r="AF287" s="38">
        <v>266288.52558585396</v>
      </c>
      <c r="AG287" s="146">
        <v>214437</v>
      </c>
      <c r="AH287" s="38">
        <v>225429.6</v>
      </c>
      <c r="AI287" s="38">
        <v>2379</v>
      </c>
      <c r="AJ287" s="38">
        <v>13371.6</v>
      </c>
      <c r="AK287" s="38">
        <v>10992.6</v>
      </c>
      <c r="AL287" s="38">
        <v>212058</v>
      </c>
      <c r="AM287" s="38">
        <v>212058</v>
      </c>
      <c r="AN287" s="38">
        <v>0</v>
      </c>
      <c r="AO287" s="38">
        <v>87602.19568600005</v>
      </c>
      <c r="AP287" s="38">
        <v>76609.595686000044</v>
      </c>
      <c r="AQ287" s="38">
        <v>10992.600000000006</v>
      </c>
      <c r="AR287" s="38">
        <v>-145472</v>
      </c>
      <c r="AS287" s="38">
        <v>0</v>
      </c>
    </row>
    <row r="288" spans="2:45" s="1" customFormat="1" ht="14.25" x14ac:dyDescent="0.2">
      <c r="B288" s="33" t="s">
        <v>1808</v>
      </c>
      <c r="C288" s="34" t="s">
        <v>902</v>
      </c>
      <c r="D288" s="33" t="s">
        <v>903</v>
      </c>
      <c r="E288" s="33" t="s">
        <v>13</v>
      </c>
      <c r="F288" s="33" t="s">
        <v>11</v>
      </c>
      <c r="G288" s="33" t="s">
        <v>16</v>
      </c>
      <c r="H288" s="33" t="s">
        <v>17</v>
      </c>
      <c r="I288" s="33" t="s">
        <v>10</v>
      </c>
      <c r="J288" s="33" t="s">
        <v>18</v>
      </c>
      <c r="K288" s="33" t="s">
        <v>904</v>
      </c>
      <c r="L288" s="37">
        <v>6647</v>
      </c>
      <c r="M288" s="162">
        <v>251616.712191</v>
      </c>
      <c r="N288" s="38">
        <v>-53837.490000000005</v>
      </c>
      <c r="O288" s="38">
        <v>24847.756194080168</v>
      </c>
      <c r="P288" s="31">
        <v>226648.32219099998</v>
      </c>
      <c r="Q288" s="39">
        <v>13075.334717</v>
      </c>
      <c r="R288" s="40">
        <v>0</v>
      </c>
      <c r="S288" s="40">
        <v>12013.351339433184</v>
      </c>
      <c r="T288" s="40">
        <v>1280.648660566816</v>
      </c>
      <c r="U288" s="41">
        <v>13294.071687937965</v>
      </c>
      <c r="V288" s="42">
        <v>26369.406404937967</v>
      </c>
      <c r="W288" s="38">
        <v>253017.72859593795</v>
      </c>
      <c r="X288" s="38">
        <v>22525.033761433209</v>
      </c>
      <c r="Y288" s="37">
        <v>230492.69483450474</v>
      </c>
      <c r="Z288" s="155">
        <v>0</v>
      </c>
      <c r="AA288" s="38">
        <v>12127.457098118462</v>
      </c>
      <c r="AB288" s="38">
        <v>44303.975603067855</v>
      </c>
      <c r="AC288" s="38">
        <v>30191.03</v>
      </c>
      <c r="AD288" s="38">
        <v>1955.1979248929399</v>
      </c>
      <c r="AE288" s="38">
        <v>2865.45</v>
      </c>
      <c r="AF288" s="38">
        <v>91443.110626079259</v>
      </c>
      <c r="AG288" s="146">
        <v>98921</v>
      </c>
      <c r="AH288" s="38">
        <v>103754.1</v>
      </c>
      <c r="AI288" s="38">
        <v>0</v>
      </c>
      <c r="AJ288" s="38">
        <v>4833.1000000000004</v>
      </c>
      <c r="AK288" s="38">
        <v>4833.1000000000004</v>
      </c>
      <c r="AL288" s="38">
        <v>98921</v>
      </c>
      <c r="AM288" s="38">
        <v>98921</v>
      </c>
      <c r="AN288" s="38">
        <v>0</v>
      </c>
      <c r="AO288" s="38">
        <v>226648.32219099998</v>
      </c>
      <c r="AP288" s="38">
        <v>221815.22219099998</v>
      </c>
      <c r="AQ288" s="38">
        <v>4833.1000000000058</v>
      </c>
      <c r="AR288" s="38">
        <v>-53837.490000000005</v>
      </c>
      <c r="AS288" s="38">
        <v>0</v>
      </c>
    </row>
    <row r="289" spans="2:45" s="1" customFormat="1" ht="14.25" x14ac:dyDescent="0.2">
      <c r="B289" s="33" t="s">
        <v>1808</v>
      </c>
      <c r="C289" s="34" t="s">
        <v>362</v>
      </c>
      <c r="D289" s="33" t="s">
        <v>363</v>
      </c>
      <c r="E289" s="33" t="s">
        <v>13</v>
      </c>
      <c r="F289" s="33" t="s">
        <v>11</v>
      </c>
      <c r="G289" s="33" t="s">
        <v>16</v>
      </c>
      <c r="H289" s="33" t="s">
        <v>17</v>
      </c>
      <c r="I289" s="33" t="s">
        <v>10</v>
      </c>
      <c r="J289" s="33" t="s">
        <v>21</v>
      </c>
      <c r="K289" s="33" t="s">
        <v>364</v>
      </c>
      <c r="L289" s="37">
        <v>12950</v>
      </c>
      <c r="M289" s="162">
        <v>594200.9501769999</v>
      </c>
      <c r="N289" s="38">
        <v>-345314</v>
      </c>
      <c r="O289" s="38">
        <v>193413.28601583251</v>
      </c>
      <c r="P289" s="31">
        <v>381066.9501769999</v>
      </c>
      <c r="Q289" s="39">
        <v>47210.957898000001</v>
      </c>
      <c r="R289" s="40">
        <v>0</v>
      </c>
      <c r="S289" s="40">
        <v>19185.77016343594</v>
      </c>
      <c r="T289" s="40">
        <v>6714.22983656406</v>
      </c>
      <c r="U289" s="41">
        <v>25900.139665833703</v>
      </c>
      <c r="V289" s="42">
        <v>73111.097563833697</v>
      </c>
      <c r="W289" s="38">
        <v>454178.0477408336</v>
      </c>
      <c r="X289" s="38">
        <v>35973.319056435954</v>
      </c>
      <c r="Y289" s="37">
        <v>418204.72868439765</v>
      </c>
      <c r="Z289" s="155">
        <v>0</v>
      </c>
      <c r="AA289" s="38">
        <v>15590.632890764475</v>
      </c>
      <c r="AB289" s="38">
        <v>111586.65421007181</v>
      </c>
      <c r="AC289" s="38">
        <v>54282.68</v>
      </c>
      <c r="AD289" s="38">
        <v>7796.8534422859038</v>
      </c>
      <c r="AE289" s="38">
        <v>2730.03</v>
      </c>
      <c r="AF289" s="38">
        <v>191986.85054312219</v>
      </c>
      <c r="AG289" s="146">
        <v>242592</v>
      </c>
      <c r="AH289" s="38">
        <v>242592</v>
      </c>
      <c r="AI289" s="38">
        <v>82913</v>
      </c>
      <c r="AJ289" s="38">
        <v>82913</v>
      </c>
      <c r="AK289" s="38">
        <v>0</v>
      </c>
      <c r="AL289" s="38">
        <v>159679</v>
      </c>
      <c r="AM289" s="38">
        <v>159679</v>
      </c>
      <c r="AN289" s="38">
        <v>0</v>
      </c>
      <c r="AO289" s="38">
        <v>381066.9501769999</v>
      </c>
      <c r="AP289" s="38">
        <v>381066.9501769999</v>
      </c>
      <c r="AQ289" s="38">
        <v>0</v>
      </c>
      <c r="AR289" s="38">
        <v>-345314</v>
      </c>
      <c r="AS289" s="38">
        <v>0</v>
      </c>
    </row>
    <row r="290" spans="2:45" s="1" customFormat="1" ht="14.25" x14ac:dyDescent="0.2">
      <c r="B290" s="33" t="s">
        <v>1808</v>
      </c>
      <c r="C290" s="34" t="s">
        <v>1562</v>
      </c>
      <c r="D290" s="33" t="s">
        <v>1563</v>
      </c>
      <c r="E290" s="33" t="s">
        <v>13</v>
      </c>
      <c r="F290" s="33" t="s">
        <v>11</v>
      </c>
      <c r="G290" s="33" t="s">
        <v>16</v>
      </c>
      <c r="H290" s="33" t="s">
        <v>17</v>
      </c>
      <c r="I290" s="33" t="s">
        <v>10</v>
      </c>
      <c r="J290" s="33" t="s">
        <v>18</v>
      </c>
      <c r="K290" s="33" t="s">
        <v>1564</v>
      </c>
      <c r="L290" s="37">
        <v>6937</v>
      </c>
      <c r="M290" s="162">
        <v>511594.98620799999</v>
      </c>
      <c r="N290" s="38">
        <v>-232281</v>
      </c>
      <c r="O290" s="38">
        <v>188024.33054063225</v>
      </c>
      <c r="P290" s="31">
        <v>246457.186208</v>
      </c>
      <c r="Q290" s="39">
        <v>35936.695303</v>
      </c>
      <c r="R290" s="40">
        <v>0</v>
      </c>
      <c r="S290" s="40">
        <v>12036.443875433195</v>
      </c>
      <c r="T290" s="40">
        <v>1837.556124566805</v>
      </c>
      <c r="U290" s="41">
        <v>13874.07481558984</v>
      </c>
      <c r="V290" s="42">
        <v>49810.77011858984</v>
      </c>
      <c r="W290" s="38">
        <v>296267.95632658986</v>
      </c>
      <c r="X290" s="38">
        <v>22568.332266433223</v>
      </c>
      <c r="Y290" s="37">
        <v>273699.62406015664</v>
      </c>
      <c r="Z290" s="155">
        <v>0</v>
      </c>
      <c r="AA290" s="38">
        <v>4686.1226732464092</v>
      </c>
      <c r="AB290" s="38">
        <v>50745.673277732472</v>
      </c>
      <c r="AC290" s="38">
        <v>29077.91</v>
      </c>
      <c r="AD290" s="38">
        <v>1368</v>
      </c>
      <c r="AE290" s="38">
        <v>2229.1799999999998</v>
      </c>
      <c r="AF290" s="38">
        <v>88106.885950978874</v>
      </c>
      <c r="AG290" s="146">
        <v>197368</v>
      </c>
      <c r="AH290" s="38">
        <v>204822.2</v>
      </c>
      <c r="AI290" s="38">
        <v>0</v>
      </c>
      <c r="AJ290" s="38">
        <v>7454.2000000000007</v>
      </c>
      <c r="AK290" s="38">
        <v>7454.2000000000007</v>
      </c>
      <c r="AL290" s="38">
        <v>197368</v>
      </c>
      <c r="AM290" s="38">
        <v>197368</v>
      </c>
      <c r="AN290" s="38">
        <v>0</v>
      </c>
      <c r="AO290" s="38">
        <v>246457.186208</v>
      </c>
      <c r="AP290" s="38">
        <v>239002.98620799999</v>
      </c>
      <c r="AQ290" s="38">
        <v>7454.2000000000116</v>
      </c>
      <c r="AR290" s="38">
        <v>-232281</v>
      </c>
      <c r="AS290" s="38">
        <v>0</v>
      </c>
    </row>
    <row r="291" spans="2:45" s="1" customFormat="1" ht="14.25" x14ac:dyDescent="0.2">
      <c r="B291" s="33" t="s">
        <v>1808</v>
      </c>
      <c r="C291" s="34" t="s">
        <v>1277</v>
      </c>
      <c r="D291" s="33" t="s">
        <v>1278</v>
      </c>
      <c r="E291" s="33" t="s">
        <v>13</v>
      </c>
      <c r="F291" s="33" t="s">
        <v>11</v>
      </c>
      <c r="G291" s="33" t="s">
        <v>16</v>
      </c>
      <c r="H291" s="33" t="s">
        <v>17</v>
      </c>
      <c r="I291" s="33" t="s">
        <v>10</v>
      </c>
      <c r="J291" s="33" t="s">
        <v>18</v>
      </c>
      <c r="K291" s="33" t="s">
        <v>1279</v>
      </c>
      <c r="L291" s="37">
        <v>5154</v>
      </c>
      <c r="M291" s="162">
        <v>176590.405715</v>
      </c>
      <c r="N291" s="38">
        <v>-58551.02</v>
      </c>
      <c r="O291" s="38">
        <v>1251.694156014385</v>
      </c>
      <c r="P291" s="31">
        <v>104105.38571500001</v>
      </c>
      <c r="Q291" s="39">
        <v>11931.962704</v>
      </c>
      <c r="R291" s="40">
        <v>0</v>
      </c>
      <c r="S291" s="40">
        <v>10579.75839314692</v>
      </c>
      <c r="T291" s="40">
        <v>-14.686460977603929</v>
      </c>
      <c r="U291" s="41">
        <v>10565.128904353855</v>
      </c>
      <c r="V291" s="42">
        <v>22497.091608353854</v>
      </c>
      <c r="W291" s="38">
        <v>126602.47732335387</v>
      </c>
      <c r="X291" s="38">
        <v>19837.046987146925</v>
      </c>
      <c r="Y291" s="37">
        <v>106765.43033620695</v>
      </c>
      <c r="Z291" s="155">
        <v>5147.8339177808066</v>
      </c>
      <c r="AA291" s="38">
        <v>3601.1361898535179</v>
      </c>
      <c r="AB291" s="38">
        <v>37030.100576459197</v>
      </c>
      <c r="AC291" s="38">
        <v>21604.09</v>
      </c>
      <c r="AD291" s="38">
        <v>1524.5771862123599</v>
      </c>
      <c r="AE291" s="38">
        <v>0</v>
      </c>
      <c r="AF291" s="38">
        <v>68907.737870305893</v>
      </c>
      <c r="AG291" s="146">
        <v>126449</v>
      </c>
      <c r="AH291" s="38">
        <v>126449</v>
      </c>
      <c r="AI291" s="38">
        <v>2664</v>
      </c>
      <c r="AJ291" s="38">
        <v>2664</v>
      </c>
      <c r="AK291" s="38">
        <v>0</v>
      </c>
      <c r="AL291" s="38">
        <v>123785</v>
      </c>
      <c r="AM291" s="38">
        <v>123785</v>
      </c>
      <c r="AN291" s="38">
        <v>0</v>
      </c>
      <c r="AO291" s="38">
        <v>104105.38571500001</v>
      </c>
      <c r="AP291" s="38">
        <v>104105.38571500001</v>
      </c>
      <c r="AQ291" s="38">
        <v>0</v>
      </c>
      <c r="AR291" s="38">
        <v>-64978.92</v>
      </c>
      <c r="AS291" s="38">
        <v>6427.9000000000015</v>
      </c>
    </row>
    <row r="292" spans="2:45" s="1" customFormat="1" ht="14.25" x14ac:dyDescent="0.2">
      <c r="B292" s="33" t="s">
        <v>1808</v>
      </c>
      <c r="C292" s="34" t="s">
        <v>1250</v>
      </c>
      <c r="D292" s="33" t="s">
        <v>1251</v>
      </c>
      <c r="E292" s="33" t="s">
        <v>13</v>
      </c>
      <c r="F292" s="33" t="s">
        <v>11</v>
      </c>
      <c r="G292" s="33" t="s">
        <v>16</v>
      </c>
      <c r="H292" s="33" t="s">
        <v>17</v>
      </c>
      <c r="I292" s="33" t="s">
        <v>10</v>
      </c>
      <c r="J292" s="33" t="s">
        <v>12</v>
      </c>
      <c r="K292" s="33" t="s">
        <v>1252</v>
      </c>
      <c r="L292" s="37">
        <v>4873</v>
      </c>
      <c r="M292" s="162">
        <v>157471.26745799999</v>
      </c>
      <c r="N292" s="38">
        <v>-96509</v>
      </c>
      <c r="O292" s="38">
        <v>43581.56657001136</v>
      </c>
      <c r="P292" s="31">
        <v>114350.26745799999</v>
      </c>
      <c r="Q292" s="39">
        <v>13977.154909000001</v>
      </c>
      <c r="R292" s="40">
        <v>0</v>
      </c>
      <c r="S292" s="40">
        <v>10089.589430861017</v>
      </c>
      <c r="T292" s="40">
        <v>-18.568378736070372</v>
      </c>
      <c r="U292" s="41">
        <v>10071.075360138519</v>
      </c>
      <c r="V292" s="42">
        <v>24048.230269138519</v>
      </c>
      <c r="W292" s="38">
        <v>138398.49772713851</v>
      </c>
      <c r="X292" s="38">
        <v>18917.980182861007</v>
      </c>
      <c r="Y292" s="37">
        <v>119480.51754427751</v>
      </c>
      <c r="Z292" s="155">
        <v>0</v>
      </c>
      <c r="AA292" s="38">
        <v>7526.5884139509972</v>
      </c>
      <c r="AB292" s="38">
        <v>32719.070250132856</v>
      </c>
      <c r="AC292" s="38">
        <v>22693.86</v>
      </c>
      <c r="AD292" s="38">
        <v>2865.8144517478995</v>
      </c>
      <c r="AE292" s="38">
        <v>309.85000000000002</v>
      </c>
      <c r="AF292" s="38">
        <v>66115.183115831751</v>
      </c>
      <c r="AG292" s="146">
        <v>93824</v>
      </c>
      <c r="AH292" s="38">
        <v>97424</v>
      </c>
      <c r="AI292" s="38">
        <v>0</v>
      </c>
      <c r="AJ292" s="38">
        <v>3600</v>
      </c>
      <c r="AK292" s="38">
        <v>3600</v>
      </c>
      <c r="AL292" s="38">
        <v>93824</v>
      </c>
      <c r="AM292" s="38">
        <v>93824</v>
      </c>
      <c r="AN292" s="38">
        <v>0</v>
      </c>
      <c r="AO292" s="38">
        <v>114350.26745799999</v>
      </c>
      <c r="AP292" s="38">
        <v>110750.26745799999</v>
      </c>
      <c r="AQ292" s="38">
        <v>3600</v>
      </c>
      <c r="AR292" s="38">
        <v>-96509</v>
      </c>
      <c r="AS292" s="38">
        <v>0</v>
      </c>
    </row>
    <row r="293" spans="2:45" s="1" customFormat="1" ht="14.25" x14ac:dyDescent="0.2">
      <c r="B293" s="33" t="s">
        <v>1808</v>
      </c>
      <c r="C293" s="34" t="s">
        <v>1193</v>
      </c>
      <c r="D293" s="33" t="s">
        <v>1194</v>
      </c>
      <c r="E293" s="33" t="s">
        <v>13</v>
      </c>
      <c r="F293" s="33" t="s">
        <v>11</v>
      </c>
      <c r="G293" s="33" t="s">
        <v>16</v>
      </c>
      <c r="H293" s="33" t="s">
        <v>17</v>
      </c>
      <c r="I293" s="33" t="s">
        <v>10</v>
      </c>
      <c r="J293" s="33" t="s">
        <v>18</v>
      </c>
      <c r="K293" s="33" t="s">
        <v>1195</v>
      </c>
      <c r="L293" s="37">
        <v>9935</v>
      </c>
      <c r="M293" s="162">
        <v>377079.26634999999</v>
      </c>
      <c r="N293" s="38">
        <v>-333518</v>
      </c>
      <c r="O293" s="38">
        <v>147860.43570716045</v>
      </c>
      <c r="P293" s="31">
        <v>351415.26634999999</v>
      </c>
      <c r="Q293" s="39">
        <v>32200.778501000001</v>
      </c>
      <c r="R293" s="40">
        <v>0</v>
      </c>
      <c r="S293" s="40">
        <v>21613.811501722583</v>
      </c>
      <c r="T293" s="40">
        <v>-94.239663679869409</v>
      </c>
      <c r="U293" s="41">
        <v>21519.687882403399</v>
      </c>
      <c r="V293" s="42">
        <v>53720.4663834034</v>
      </c>
      <c r="W293" s="38">
        <v>405135.73273340339</v>
      </c>
      <c r="X293" s="38">
        <v>40525.896565722593</v>
      </c>
      <c r="Y293" s="37">
        <v>364609.8361676808</v>
      </c>
      <c r="Z293" s="155">
        <v>0</v>
      </c>
      <c r="AA293" s="38">
        <v>8371.8939996530244</v>
      </c>
      <c r="AB293" s="38">
        <v>85515.786639536862</v>
      </c>
      <c r="AC293" s="38">
        <v>41644.67</v>
      </c>
      <c r="AD293" s="38">
        <v>11200.834999999999</v>
      </c>
      <c r="AE293" s="38">
        <v>3085.59</v>
      </c>
      <c r="AF293" s="38">
        <v>149818.77563918987</v>
      </c>
      <c r="AG293" s="146">
        <v>374333</v>
      </c>
      <c r="AH293" s="38">
        <v>395333</v>
      </c>
      <c r="AI293" s="38">
        <v>0</v>
      </c>
      <c r="AJ293" s="38">
        <v>21000</v>
      </c>
      <c r="AK293" s="38">
        <v>21000</v>
      </c>
      <c r="AL293" s="38">
        <v>374333</v>
      </c>
      <c r="AM293" s="38">
        <v>374333</v>
      </c>
      <c r="AN293" s="38">
        <v>0</v>
      </c>
      <c r="AO293" s="38">
        <v>351415.26634999999</v>
      </c>
      <c r="AP293" s="38">
        <v>330415.26634999999</v>
      </c>
      <c r="AQ293" s="38">
        <v>21000</v>
      </c>
      <c r="AR293" s="38">
        <v>-333518</v>
      </c>
      <c r="AS293" s="38">
        <v>0</v>
      </c>
    </row>
    <row r="294" spans="2:45" s="1" customFormat="1" ht="14.25" x14ac:dyDescent="0.2">
      <c r="B294" s="33" t="s">
        <v>1808</v>
      </c>
      <c r="C294" s="34" t="s">
        <v>347</v>
      </c>
      <c r="D294" s="33" t="s">
        <v>348</v>
      </c>
      <c r="E294" s="33" t="s">
        <v>13</v>
      </c>
      <c r="F294" s="33" t="s">
        <v>11</v>
      </c>
      <c r="G294" s="33" t="s">
        <v>16</v>
      </c>
      <c r="H294" s="33" t="s">
        <v>17</v>
      </c>
      <c r="I294" s="33" t="s">
        <v>10</v>
      </c>
      <c r="J294" s="33" t="s">
        <v>18</v>
      </c>
      <c r="K294" s="33" t="s">
        <v>349</v>
      </c>
      <c r="L294" s="37">
        <v>7334</v>
      </c>
      <c r="M294" s="162">
        <v>177814.11552200001</v>
      </c>
      <c r="N294" s="38">
        <v>-55058</v>
      </c>
      <c r="O294" s="38">
        <v>531.3402267086484</v>
      </c>
      <c r="P294" s="31">
        <v>89477.115522000007</v>
      </c>
      <c r="Q294" s="39">
        <v>10326.684603</v>
      </c>
      <c r="R294" s="40">
        <v>0</v>
      </c>
      <c r="S294" s="40">
        <v>8596.8392102890175</v>
      </c>
      <c r="T294" s="40">
        <v>6071.1607897109825</v>
      </c>
      <c r="U294" s="41">
        <v>14668.079097237405</v>
      </c>
      <c r="V294" s="42">
        <v>24994.763700237403</v>
      </c>
      <c r="W294" s="38">
        <v>114471.87922223742</v>
      </c>
      <c r="X294" s="38">
        <v>16119.073519289028</v>
      </c>
      <c r="Y294" s="37">
        <v>98352.80570294839</v>
      </c>
      <c r="Z294" s="155">
        <v>1560.6051471647725</v>
      </c>
      <c r="AA294" s="38">
        <v>12813.32268238534</v>
      </c>
      <c r="AB294" s="38">
        <v>54766.506550727267</v>
      </c>
      <c r="AC294" s="38">
        <v>51506.04</v>
      </c>
      <c r="AD294" s="38">
        <v>6195.8276887216007</v>
      </c>
      <c r="AE294" s="38">
        <v>852.59</v>
      </c>
      <c r="AF294" s="38">
        <v>127694.89206899899</v>
      </c>
      <c r="AG294" s="146">
        <v>138754</v>
      </c>
      <c r="AH294" s="38">
        <v>143754</v>
      </c>
      <c r="AI294" s="38">
        <v>4000</v>
      </c>
      <c r="AJ294" s="38">
        <v>9000</v>
      </c>
      <c r="AK294" s="38">
        <v>5000</v>
      </c>
      <c r="AL294" s="38">
        <v>134754</v>
      </c>
      <c r="AM294" s="38">
        <v>134754</v>
      </c>
      <c r="AN294" s="38">
        <v>0</v>
      </c>
      <c r="AO294" s="38">
        <v>89477.115522000007</v>
      </c>
      <c r="AP294" s="38">
        <v>84477.115522000007</v>
      </c>
      <c r="AQ294" s="38">
        <v>5000</v>
      </c>
      <c r="AR294" s="38">
        <v>-55058</v>
      </c>
      <c r="AS294" s="38">
        <v>0</v>
      </c>
    </row>
    <row r="295" spans="2:45" s="1" customFormat="1" ht="14.25" x14ac:dyDescent="0.2">
      <c r="B295" s="33" t="s">
        <v>1808</v>
      </c>
      <c r="C295" s="34" t="s">
        <v>956</v>
      </c>
      <c r="D295" s="33" t="s">
        <v>957</v>
      </c>
      <c r="E295" s="33" t="s">
        <v>13</v>
      </c>
      <c r="F295" s="33" t="s">
        <v>11</v>
      </c>
      <c r="G295" s="33" t="s">
        <v>16</v>
      </c>
      <c r="H295" s="33" t="s">
        <v>17</v>
      </c>
      <c r="I295" s="33" t="s">
        <v>10</v>
      </c>
      <c r="J295" s="33" t="s">
        <v>18</v>
      </c>
      <c r="K295" s="33" t="s">
        <v>958</v>
      </c>
      <c r="L295" s="37">
        <v>9094</v>
      </c>
      <c r="M295" s="162">
        <v>302442.54658199998</v>
      </c>
      <c r="N295" s="38">
        <v>-82355</v>
      </c>
      <c r="O295" s="38">
        <v>20757.258641840515</v>
      </c>
      <c r="P295" s="31">
        <v>147761.88858199999</v>
      </c>
      <c r="Q295" s="39">
        <v>23211.624492999999</v>
      </c>
      <c r="R295" s="40">
        <v>0</v>
      </c>
      <c r="S295" s="40">
        <v>17792.308801149687</v>
      </c>
      <c r="T295" s="40">
        <v>395.6911988503125</v>
      </c>
      <c r="U295" s="41">
        <v>18188.09807884878</v>
      </c>
      <c r="V295" s="42">
        <v>41399.722571848775</v>
      </c>
      <c r="W295" s="38">
        <v>189161.61115384876</v>
      </c>
      <c r="X295" s="38">
        <v>33360.579002149694</v>
      </c>
      <c r="Y295" s="37">
        <v>155801.03215169907</v>
      </c>
      <c r="Z295" s="155">
        <v>0</v>
      </c>
      <c r="AA295" s="38">
        <v>18720.656275486213</v>
      </c>
      <c r="AB295" s="38">
        <v>68099.927407691051</v>
      </c>
      <c r="AC295" s="38">
        <v>38119.440000000002</v>
      </c>
      <c r="AD295" s="38">
        <v>2418</v>
      </c>
      <c r="AE295" s="38">
        <v>347.5</v>
      </c>
      <c r="AF295" s="38">
        <v>127705.52368317726</v>
      </c>
      <c r="AG295" s="146">
        <v>93632</v>
      </c>
      <c r="AH295" s="38">
        <v>101150.342</v>
      </c>
      <c r="AI295" s="38">
        <v>0</v>
      </c>
      <c r="AJ295" s="38">
        <v>1180</v>
      </c>
      <c r="AK295" s="38">
        <v>1180</v>
      </c>
      <c r="AL295" s="38">
        <v>93632</v>
      </c>
      <c r="AM295" s="38">
        <v>99970.342000000004</v>
      </c>
      <c r="AN295" s="38">
        <v>6338.3420000000042</v>
      </c>
      <c r="AO295" s="38">
        <v>147761.88858199999</v>
      </c>
      <c r="AP295" s="38">
        <v>140243.54658199998</v>
      </c>
      <c r="AQ295" s="38">
        <v>7518.3420000000042</v>
      </c>
      <c r="AR295" s="38">
        <v>-82355</v>
      </c>
      <c r="AS295" s="38">
        <v>0</v>
      </c>
    </row>
    <row r="296" spans="2:45" s="1" customFormat="1" ht="14.25" x14ac:dyDescent="0.2">
      <c r="B296" s="33" t="s">
        <v>1808</v>
      </c>
      <c r="C296" s="34" t="s">
        <v>1657</v>
      </c>
      <c r="D296" s="33" t="s">
        <v>1658</v>
      </c>
      <c r="E296" s="33" t="s">
        <v>13</v>
      </c>
      <c r="F296" s="33" t="s">
        <v>11</v>
      </c>
      <c r="G296" s="33" t="s">
        <v>16</v>
      </c>
      <c r="H296" s="33" t="s">
        <v>17</v>
      </c>
      <c r="I296" s="33" t="s">
        <v>10</v>
      </c>
      <c r="J296" s="33" t="s">
        <v>12</v>
      </c>
      <c r="K296" s="33" t="s">
        <v>1659</v>
      </c>
      <c r="L296" s="37">
        <v>3001</v>
      </c>
      <c r="M296" s="162">
        <v>88185.056936000008</v>
      </c>
      <c r="N296" s="38">
        <v>-21719</v>
      </c>
      <c r="O296" s="38">
        <v>2775.7919380974681</v>
      </c>
      <c r="P296" s="31">
        <v>76396.356936000011</v>
      </c>
      <c r="Q296" s="39">
        <v>7792.5946569999996</v>
      </c>
      <c r="R296" s="40">
        <v>0</v>
      </c>
      <c r="S296" s="40">
        <v>7637.2940194315042</v>
      </c>
      <c r="T296" s="40">
        <v>-88.375124408054944</v>
      </c>
      <c r="U296" s="41">
        <v>7548.9596025929877</v>
      </c>
      <c r="V296" s="42">
        <v>15341.554259592987</v>
      </c>
      <c r="W296" s="38">
        <v>91737.911195592998</v>
      </c>
      <c r="X296" s="38">
        <v>14319.926286431495</v>
      </c>
      <c r="Y296" s="37">
        <v>77417.984909161503</v>
      </c>
      <c r="Z296" s="155">
        <v>0</v>
      </c>
      <c r="AA296" s="38">
        <v>2463.8514830997033</v>
      </c>
      <c r="AB296" s="38">
        <v>20412.287213747568</v>
      </c>
      <c r="AC296" s="38">
        <v>12579.33</v>
      </c>
      <c r="AD296" s="38">
        <v>943.14746799999989</v>
      </c>
      <c r="AE296" s="38">
        <v>0</v>
      </c>
      <c r="AF296" s="38">
        <v>36398.616164847277</v>
      </c>
      <c r="AG296" s="146">
        <v>47918</v>
      </c>
      <c r="AH296" s="38">
        <v>48422.3</v>
      </c>
      <c r="AI296" s="38">
        <v>0</v>
      </c>
      <c r="AJ296" s="38">
        <v>504.3</v>
      </c>
      <c r="AK296" s="38">
        <v>504.3</v>
      </c>
      <c r="AL296" s="38">
        <v>47918</v>
      </c>
      <c r="AM296" s="38">
        <v>47918</v>
      </c>
      <c r="AN296" s="38">
        <v>0</v>
      </c>
      <c r="AO296" s="38">
        <v>76396.356936000011</v>
      </c>
      <c r="AP296" s="38">
        <v>75892.056936000008</v>
      </c>
      <c r="AQ296" s="38">
        <v>504.30000000000291</v>
      </c>
      <c r="AR296" s="38">
        <v>-21719</v>
      </c>
      <c r="AS296" s="38">
        <v>0</v>
      </c>
    </row>
    <row r="297" spans="2:45" s="1" customFormat="1" ht="14.25" x14ac:dyDescent="0.2">
      <c r="B297" s="33" t="s">
        <v>1808</v>
      </c>
      <c r="C297" s="34" t="s">
        <v>1043</v>
      </c>
      <c r="D297" s="33" t="s">
        <v>1044</v>
      </c>
      <c r="E297" s="33" t="s">
        <v>13</v>
      </c>
      <c r="F297" s="33" t="s">
        <v>11</v>
      </c>
      <c r="G297" s="33" t="s">
        <v>16</v>
      </c>
      <c r="H297" s="33" t="s">
        <v>17</v>
      </c>
      <c r="I297" s="33" t="s">
        <v>10</v>
      </c>
      <c r="J297" s="33" t="s">
        <v>12</v>
      </c>
      <c r="K297" s="33" t="s">
        <v>1045</v>
      </c>
      <c r="L297" s="37">
        <v>1876</v>
      </c>
      <c r="M297" s="162">
        <v>77499.627617999999</v>
      </c>
      <c r="N297" s="38">
        <v>-88852</v>
      </c>
      <c r="O297" s="38">
        <v>43140.493014184038</v>
      </c>
      <c r="P297" s="31">
        <v>22665.127617999999</v>
      </c>
      <c r="Q297" s="39">
        <v>9854.7043969999995</v>
      </c>
      <c r="R297" s="40">
        <v>0</v>
      </c>
      <c r="S297" s="40">
        <v>6251.8203702881146</v>
      </c>
      <c r="T297" s="40">
        <v>13008.861131106176</v>
      </c>
      <c r="U297" s="41">
        <v>19260.785364681538</v>
      </c>
      <c r="V297" s="42">
        <v>29115.489761681536</v>
      </c>
      <c r="W297" s="38">
        <v>51780.617379681535</v>
      </c>
      <c r="X297" s="38">
        <v>27813.167017472151</v>
      </c>
      <c r="Y297" s="37">
        <v>23967.450362209383</v>
      </c>
      <c r="Z297" s="155">
        <v>28.66250748972309</v>
      </c>
      <c r="AA297" s="38">
        <v>2027.2402555121846</v>
      </c>
      <c r="AB297" s="38">
        <v>10217.556520061946</v>
      </c>
      <c r="AC297" s="38">
        <v>7863.65</v>
      </c>
      <c r="AD297" s="38">
        <v>1843.9839865573149</v>
      </c>
      <c r="AE297" s="38">
        <v>0</v>
      </c>
      <c r="AF297" s="38">
        <v>21981.093269621168</v>
      </c>
      <c r="AG297" s="146">
        <v>47753</v>
      </c>
      <c r="AH297" s="38">
        <v>48608.5</v>
      </c>
      <c r="AI297" s="38">
        <v>0</v>
      </c>
      <c r="AJ297" s="38">
        <v>855.5</v>
      </c>
      <c r="AK297" s="38">
        <v>855.5</v>
      </c>
      <c r="AL297" s="38">
        <v>47753</v>
      </c>
      <c r="AM297" s="38">
        <v>47753</v>
      </c>
      <c r="AN297" s="38">
        <v>0</v>
      </c>
      <c r="AO297" s="38">
        <v>22665.127617999999</v>
      </c>
      <c r="AP297" s="38">
        <v>21809.627617999999</v>
      </c>
      <c r="AQ297" s="38">
        <v>855.5</v>
      </c>
      <c r="AR297" s="38">
        <v>-88852</v>
      </c>
      <c r="AS297" s="38">
        <v>0</v>
      </c>
    </row>
    <row r="298" spans="2:45" s="1" customFormat="1" ht="14.25" x14ac:dyDescent="0.2">
      <c r="B298" s="33" t="s">
        <v>1808</v>
      </c>
      <c r="C298" s="34" t="s">
        <v>109</v>
      </c>
      <c r="D298" s="33" t="s">
        <v>110</v>
      </c>
      <c r="E298" s="33" t="s">
        <v>13</v>
      </c>
      <c r="F298" s="33" t="s">
        <v>11</v>
      </c>
      <c r="G298" s="33" t="s">
        <v>16</v>
      </c>
      <c r="H298" s="33" t="s">
        <v>17</v>
      </c>
      <c r="I298" s="33" t="s">
        <v>10</v>
      </c>
      <c r="J298" s="33" t="s">
        <v>18</v>
      </c>
      <c r="K298" s="33" t="s">
        <v>111</v>
      </c>
      <c r="L298" s="37">
        <v>6161</v>
      </c>
      <c r="M298" s="162">
        <v>263086.62490000005</v>
      </c>
      <c r="N298" s="38">
        <v>21652</v>
      </c>
      <c r="O298" s="38">
        <v>0</v>
      </c>
      <c r="P298" s="31">
        <v>172013.49790000007</v>
      </c>
      <c r="Q298" s="39">
        <v>11642.689420000001</v>
      </c>
      <c r="R298" s="40">
        <v>0</v>
      </c>
      <c r="S298" s="40">
        <v>7785.6135428601328</v>
      </c>
      <c r="T298" s="40">
        <v>4536.3864571398672</v>
      </c>
      <c r="U298" s="41">
        <v>12322.066446424824</v>
      </c>
      <c r="V298" s="42">
        <v>23964.755866424824</v>
      </c>
      <c r="W298" s="38">
        <v>195978.2537664249</v>
      </c>
      <c r="X298" s="38">
        <v>14598.025392860145</v>
      </c>
      <c r="Y298" s="37">
        <v>181380.22837356475</v>
      </c>
      <c r="Z298" s="155">
        <v>0</v>
      </c>
      <c r="AA298" s="38">
        <v>6921.8242271095805</v>
      </c>
      <c r="AB298" s="38">
        <v>44174.703406420042</v>
      </c>
      <c r="AC298" s="38">
        <v>32306.92</v>
      </c>
      <c r="AD298" s="38">
        <v>1452.2780997750001</v>
      </c>
      <c r="AE298" s="38">
        <v>1045.83</v>
      </c>
      <c r="AF298" s="38">
        <v>85901.555733304616</v>
      </c>
      <c r="AG298" s="146">
        <v>45090</v>
      </c>
      <c r="AH298" s="38">
        <v>67727.873000000007</v>
      </c>
      <c r="AI298" s="38">
        <v>0</v>
      </c>
      <c r="AJ298" s="38">
        <v>0</v>
      </c>
      <c r="AK298" s="38">
        <v>0</v>
      </c>
      <c r="AL298" s="38">
        <v>45090</v>
      </c>
      <c r="AM298" s="38">
        <v>67727.873000000007</v>
      </c>
      <c r="AN298" s="38">
        <v>22637.873000000007</v>
      </c>
      <c r="AO298" s="38">
        <v>172013.49790000007</v>
      </c>
      <c r="AP298" s="38">
        <v>149375.62490000005</v>
      </c>
      <c r="AQ298" s="38">
        <v>22637.873000000021</v>
      </c>
      <c r="AR298" s="38">
        <v>21652</v>
      </c>
      <c r="AS298" s="38">
        <v>0</v>
      </c>
    </row>
    <row r="299" spans="2:45" s="1" customFormat="1" ht="14.25" x14ac:dyDescent="0.2">
      <c r="B299" s="33" t="s">
        <v>1808</v>
      </c>
      <c r="C299" s="34" t="s">
        <v>308</v>
      </c>
      <c r="D299" s="33" t="s">
        <v>309</v>
      </c>
      <c r="E299" s="33" t="s">
        <v>13</v>
      </c>
      <c r="F299" s="33" t="s">
        <v>11</v>
      </c>
      <c r="G299" s="33" t="s">
        <v>16</v>
      </c>
      <c r="H299" s="33" t="s">
        <v>17</v>
      </c>
      <c r="I299" s="33" t="s">
        <v>10</v>
      </c>
      <c r="J299" s="33" t="s">
        <v>21</v>
      </c>
      <c r="K299" s="33" t="s">
        <v>310</v>
      </c>
      <c r="L299" s="37">
        <v>10048</v>
      </c>
      <c r="M299" s="162">
        <v>287407.95352899999</v>
      </c>
      <c r="N299" s="38">
        <v>-97034</v>
      </c>
      <c r="O299" s="38">
        <v>48777.193179270893</v>
      </c>
      <c r="P299" s="31">
        <v>242559.74888189998</v>
      </c>
      <c r="Q299" s="39">
        <v>20693.513996999998</v>
      </c>
      <c r="R299" s="40">
        <v>0</v>
      </c>
      <c r="S299" s="40">
        <v>18441.948451435655</v>
      </c>
      <c r="T299" s="40">
        <v>1654.0515485643446</v>
      </c>
      <c r="U299" s="41">
        <v>20096.108367744946</v>
      </c>
      <c r="V299" s="42">
        <v>40789.622364744944</v>
      </c>
      <c r="W299" s="38">
        <v>283349.37124664494</v>
      </c>
      <c r="X299" s="38">
        <v>34578.653346435691</v>
      </c>
      <c r="Y299" s="37">
        <v>248770.71790020925</v>
      </c>
      <c r="Z299" s="155">
        <v>0</v>
      </c>
      <c r="AA299" s="38">
        <v>12790.491893285804</v>
      </c>
      <c r="AB299" s="38">
        <v>78767.628609559382</v>
      </c>
      <c r="AC299" s="38">
        <v>42118.33</v>
      </c>
      <c r="AD299" s="38">
        <v>9878.7884796891176</v>
      </c>
      <c r="AE299" s="38">
        <v>4200.3900000000003</v>
      </c>
      <c r="AF299" s="38">
        <v>147755.62898253431</v>
      </c>
      <c r="AG299" s="146">
        <v>266390</v>
      </c>
      <c r="AH299" s="38">
        <v>290779.79535289999</v>
      </c>
      <c r="AI299" s="38">
        <v>4351</v>
      </c>
      <c r="AJ299" s="38">
        <v>28740.795352900001</v>
      </c>
      <c r="AK299" s="38">
        <v>24389.795352900001</v>
      </c>
      <c r="AL299" s="38">
        <v>262039</v>
      </c>
      <c r="AM299" s="38">
        <v>262039</v>
      </c>
      <c r="AN299" s="38">
        <v>0</v>
      </c>
      <c r="AO299" s="38">
        <v>242559.74888189998</v>
      </c>
      <c r="AP299" s="38">
        <v>218169.95352899999</v>
      </c>
      <c r="AQ299" s="38">
        <v>24389.795352899993</v>
      </c>
      <c r="AR299" s="38">
        <v>-97034</v>
      </c>
      <c r="AS299" s="38">
        <v>0</v>
      </c>
    </row>
    <row r="300" spans="2:45" s="1" customFormat="1" ht="14.25" x14ac:dyDescent="0.2">
      <c r="B300" s="33" t="s">
        <v>1808</v>
      </c>
      <c r="C300" s="34" t="s">
        <v>1313</v>
      </c>
      <c r="D300" s="33" t="s">
        <v>1314</v>
      </c>
      <c r="E300" s="33" t="s">
        <v>13</v>
      </c>
      <c r="F300" s="33" t="s">
        <v>11</v>
      </c>
      <c r="G300" s="33" t="s">
        <v>16</v>
      </c>
      <c r="H300" s="33" t="s">
        <v>17</v>
      </c>
      <c r="I300" s="33" t="s">
        <v>10</v>
      </c>
      <c r="J300" s="33" t="s">
        <v>21</v>
      </c>
      <c r="K300" s="33" t="s">
        <v>1315</v>
      </c>
      <c r="L300" s="37">
        <v>12168</v>
      </c>
      <c r="M300" s="162">
        <v>626548.70627900003</v>
      </c>
      <c r="N300" s="38">
        <v>-627191</v>
      </c>
      <c r="O300" s="38">
        <v>510751.53549169999</v>
      </c>
      <c r="P300" s="31">
        <v>-12817.393720999942</v>
      </c>
      <c r="Q300" s="39">
        <v>21487.134492000001</v>
      </c>
      <c r="R300" s="40">
        <v>12817.393720999942</v>
      </c>
      <c r="S300" s="40">
        <v>0</v>
      </c>
      <c r="T300" s="40">
        <v>454959.87278670009</v>
      </c>
      <c r="U300" s="41">
        <v>467779.78899812151</v>
      </c>
      <c r="V300" s="42">
        <v>489266.92349012149</v>
      </c>
      <c r="W300" s="38">
        <v>489266.92349012149</v>
      </c>
      <c r="X300" s="38">
        <v>489264.40099970001</v>
      </c>
      <c r="Y300" s="37">
        <v>2.5224904214846902</v>
      </c>
      <c r="Z300" s="155">
        <v>0</v>
      </c>
      <c r="AA300" s="38">
        <v>59080.62451670962</v>
      </c>
      <c r="AB300" s="38">
        <v>101463.03871718481</v>
      </c>
      <c r="AC300" s="38">
        <v>51004.76</v>
      </c>
      <c r="AD300" s="38">
        <v>1956.62050634553</v>
      </c>
      <c r="AE300" s="38">
        <v>1183.27</v>
      </c>
      <c r="AF300" s="38">
        <v>214688.31374023997</v>
      </c>
      <c r="AG300" s="146">
        <v>256369</v>
      </c>
      <c r="AH300" s="38">
        <v>284511.90000000002</v>
      </c>
      <c r="AI300" s="38">
        <v>0</v>
      </c>
      <c r="AJ300" s="38">
        <v>28142.9</v>
      </c>
      <c r="AK300" s="38">
        <v>28142.9</v>
      </c>
      <c r="AL300" s="38">
        <v>256369</v>
      </c>
      <c r="AM300" s="38">
        <v>256369</v>
      </c>
      <c r="AN300" s="38">
        <v>0</v>
      </c>
      <c r="AO300" s="38">
        <v>-12817.393720999942</v>
      </c>
      <c r="AP300" s="38">
        <v>-40960.293720999944</v>
      </c>
      <c r="AQ300" s="38">
        <v>28142.9</v>
      </c>
      <c r="AR300" s="38">
        <v>-627191</v>
      </c>
      <c r="AS300" s="38">
        <v>0</v>
      </c>
    </row>
    <row r="301" spans="2:45" s="1" customFormat="1" ht="14.25" x14ac:dyDescent="0.2">
      <c r="B301" s="33" t="s">
        <v>1808</v>
      </c>
      <c r="C301" s="34" t="s">
        <v>1565</v>
      </c>
      <c r="D301" s="33" t="s">
        <v>1566</v>
      </c>
      <c r="E301" s="33" t="s">
        <v>13</v>
      </c>
      <c r="F301" s="33" t="s">
        <v>11</v>
      </c>
      <c r="G301" s="33" t="s">
        <v>16</v>
      </c>
      <c r="H301" s="33" t="s">
        <v>17</v>
      </c>
      <c r="I301" s="33" t="s">
        <v>10</v>
      </c>
      <c r="J301" s="33" t="s">
        <v>21</v>
      </c>
      <c r="K301" s="33" t="s">
        <v>1567</v>
      </c>
      <c r="L301" s="37">
        <v>11747</v>
      </c>
      <c r="M301" s="162">
        <v>381221.58331299992</v>
      </c>
      <c r="N301" s="38">
        <v>-185866</v>
      </c>
      <c r="O301" s="38">
        <v>55130.697385894411</v>
      </c>
      <c r="P301" s="31">
        <v>201695.58331299992</v>
      </c>
      <c r="Q301" s="39">
        <v>36536.702071</v>
      </c>
      <c r="R301" s="40">
        <v>0</v>
      </c>
      <c r="S301" s="40">
        <v>25907.89002743852</v>
      </c>
      <c r="T301" s="40">
        <v>-130.45227888523732</v>
      </c>
      <c r="U301" s="41">
        <v>25777.57675346965</v>
      </c>
      <c r="V301" s="42">
        <v>62314.278824469649</v>
      </c>
      <c r="W301" s="38">
        <v>264009.86213746958</v>
      </c>
      <c r="X301" s="38">
        <v>48577.293801438558</v>
      </c>
      <c r="Y301" s="37">
        <v>215432.56833603102</v>
      </c>
      <c r="Z301" s="155">
        <v>0</v>
      </c>
      <c r="AA301" s="38">
        <v>11756.730609654071</v>
      </c>
      <c r="AB301" s="38">
        <v>98940.860379576625</v>
      </c>
      <c r="AC301" s="38">
        <v>49240.05</v>
      </c>
      <c r="AD301" s="38">
        <v>8449.4087828374995</v>
      </c>
      <c r="AE301" s="38">
        <v>5481.59</v>
      </c>
      <c r="AF301" s="38">
        <v>173868.63977206821</v>
      </c>
      <c r="AG301" s="146">
        <v>300185</v>
      </c>
      <c r="AH301" s="38">
        <v>300185</v>
      </c>
      <c r="AI301" s="38">
        <v>25248</v>
      </c>
      <c r="AJ301" s="38">
        <v>25248</v>
      </c>
      <c r="AK301" s="38">
        <v>0</v>
      </c>
      <c r="AL301" s="38">
        <v>274937</v>
      </c>
      <c r="AM301" s="38">
        <v>274937</v>
      </c>
      <c r="AN301" s="38">
        <v>0</v>
      </c>
      <c r="AO301" s="38">
        <v>201695.58331299992</v>
      </c>
      <c r="AP301" s="38">
        <v>201695.58331299992</v>
      </c>
      <c r="AQ301" s="38">
        <v>0</v>
      </c>
      <c r="AR301" s="38">
        <v>-185866</v>
      </c>
      <c r="AS301" s="38">
        <v>0</v>
      </c>
    </row>
    <row r="302" spans="2:45" s="1" customFormat="1" ht="14.25" x14ac:dyDescent="0.2">
      <c r="B302" s="33" t="s">
        <v>1808</v>
      </c>
      <c r="C302" s="34" t="s">
        <v>1322</v>
      </c>
      <c r="D302" s="33" t="s">
        <v>1323</v>
      </c>
      <c r="E302" s="33" t="s">
        <v>13</v>
      </c>
      <c r="F302" s="33" t="s">
        <v>11</v>
      </c>
      <c r="G302" s="33" t="s">
        <v>16</v>
      </c>
      <c r="H302" s="33" t="s">
        <v>17</v>
      </c>
      <c r="I302" s="33" t="s">
        <v>10</v>
      </c>
      <c r="J302" s="33" t="s">
        <v>12</v>
      </c>
      <c r="K302" s="33" t="s">
        <v>1324</v>
      </c>
      <c r="L302" s="37">
        <v>4262</v>
      </c>
      <c r="M302" s="162">
        <v>238739.59126200003</v>
      </c>
      <c r="N302" s="38">
        <v>-35965</v>
      </c>
      <c r="O302" s="38">
        <v>22175.639706143644</v>
      </c>
      <c r="P302" s="31">
        <v>188603.37126200003</v>
      </c>
      <c r="Q302" s="39">
        <v>9382.7228780000005</v>
      </c>
      <c r="R302" s="40">
        <v>0</v>
      </c>
      <c r="S302" s="40">
        <v>5660.8283874307454</v>
      </c>
      <c r="T302" s="40">
        <v>2863.1716125692546</v>
      </c>
      <c r="U302" s="41">
        <v>8524.045965697549</v>
      </c>
      <c r="V302" s="42">
        <v>17906.768843697551</v>
      </c>
      <c r="W302" s="38">
        <v>206510.14010569759</v>
      </c>
      <c r="X302" s="38">
        <v>10614.053226430755</v>
      </c>
      <c r="Y302" s="37">
        <v>195896.08687926683</v>
      </c>
      <c r="Z302" s="155">
        <v>4472.1093571322654</v>
      </c>
      <c r="AA302" s="38">
        <v>5531.6189128522765</v>
      </c>
      <c r="AB302" s="38">
        <v>31067.268559010074</v>
      </c>
      <c r="AC302" s="38">
        <v>19746.620000000003</v>
      </c>
      <c r="AD302" s="38">
        <v>1152.0407565613598</v>
      </c>
      <c r="AE302" s="38">
        <v>921.32</v>
      </c>
      <c r="AF302" s="38">
        <v>62890.977585555971</v>
      </c>
      <c r="AG302" s="146">
        <v>32827</v>
      </c>
      <c r="AH302" s="38">
        <v>50191.78</v>
      </c>
      <c r="AI302" s="38">
        <v>0</v>
      </c>
      <c r="AJ302" s="38">
        <v>2500</v>
      </c>
      <c r="AK302" s="38">
        <v>2500</v>
      </c>
      <c r="AL302" s="38">
        <v>32827</v>
      </c>
      <c r="AM302" s="38">
        <v>47691.78</v>
      </c>
      <c r="AN302" s="38">
        <v>14864.779999999999</v>
      </c>
      <c r="AO302" s="38">
        <v>188603.37126200003</v>
      </c>
      <c r="AP302" s="38">
        <v>171238.59126200003</v>
      </c>
      <c r="AQ302" s="38">
        <v>17364.78</v>
      </c>
      <c r="AR302" s="38">
        <v>-35965</v>
      </c>
      <c r="AS302" s="38">
        <v>0</v>
      </c>
    </row>
    <row r="303" spans="2:45" s="1" customFormat="1" ht="14.25" x14ac:dyDescent="0.2">
      <c r="B303" s="33" t="s">
        <v>1808</v>
      </c>
      <c r="C303" s="34" t="s">
        <v>837</v>
      </c>
      <c r="D303" s="33" t="s">
        <v>838</v>
      </c>
      <c r="E303" s="33" t="s">
        <v>13</v>
      </c>
      <c r="F303" s="33" t="s">
        <v>11</v>
      </c>
      <c r="G303" s="33" t="s">
        <v>16</v>
      </c>
      <c r="H303" s="33" t="s">
        <v>17</v>
      </c>
      <c r="I303" s="33" t="s">
        <v>10</v>
      </c>
      <c r="J303" s="33" t="s">
        <v>21</v>
      </c>
      <c r="K303" s="33" t="s">
        <v>839</v>
      </c>
      <c r="L303" s="37">
        <v>10713</v>
      </c>
      <c r="M303" s="162">
        <v>273531.00411600003</v>
      </c>
      <c r="N303" s="38">
        <v>109009.41</v>
      </c>
      <c r="O303" s="38">
        <v>0</v>
      </c>
      <c r="P303" s="31">
        <v>569434.41411600006</v>
      </c>
      <c r="Q303" s="39">
        <v>17990.023997</v>
      </c>
      <c r="R303" s="40">
        <v>0</v>
      </c>
      <c r="S303" s="40">
        <v>11049.400428575671</v>
      </c>
      <c r="T303" s="40">
        <v>10376.599571424329</v>
      </c>
      <c r="U303" s="41">
        <v>21426.115539774244</v>
      </c>
      <c r="V303" s="42">
        <v>39416.139536774244</v>
      </c>
      <c r="W303" s="38">
        <v>608850.55365277431</v>
      </c>
      <c r="X303" s="38">
        <v>20717.625803575735</v>
      </c>
      <c r="Y303" s="37">
        <v>588132.92784919858</v>
      </c>
      <c r="Z303" s="155">
        <v>0</v>
      </c>
      <c r="AA303" s="38">
        <v>26438.372342238472</v>
      </c>
      <c r="AB303" s="38">
        <v>78105.870323320923</v>
      </c>
      <c r="AC303" s="38">
        <v>53326.32</v>
      </c>
      <c r="AD303" s="38">
        <v>6061.5</v>
      </c>
      <c r="AE303" s="38">
        <v>873.75</v>
      </c>
      <c r="AF303" s="38">
        <v>164805.81266555941</v>
      </c>
      <c r="AG303" s="146">
        <v>309291</v>
      </c>
      <c r="AH303" s="38">
        <v>309291</v>
      </c>
      <c r="AI303" s="38">
        <v>0</v>
      </c>
      <c r="AJ303" s="38">
        <v>0</v>
      </c>
      <c r="AK303" s="38">
        <v>0</v>
      </c>
      <c r="AL303" s="38">
        <v>309291</v>
      </c>
      <c r="AM303" s="38">
        <v>309291</v>
      </c>
      <c r="AN303" s="38">
        <v>0</v>
      </c>
      <c r="AO303" s="38">
        <v>569434.41411600006</v>
      </c>
      <c r="AP303" s="38">
        <v>569434.41411600006</v>
      </c>
      <c r="AQ303" s="38">
        <v>0</v>
      </c>
      <c r="AR303" s="38">
        <v>109009.41</v>
      </c>
      <c r="AS303" s="38">
        <v>0</v>
      </c>
    </row>
    <row r="304" spans="2:45" s="1" customFormat="1" ht="14.25" x14ac:dyDescent="0.2">
      <c r="B304" s="33" t="s">
        <v>1808</v>
      </c>
      <c r="C304" s="34" t="s">
        <v>288</v>
      </c>
      <c r="D304" s="33" t="s">
        <v>289</v>
      </c>
      <c r="E304" s="33" t="s">
        <v>13</v>
      </c>
      <c r="F304" s="33" t="s">
        <v>11</v>
      </c>
      <c r="G304" s="33" t="s">
        <v>16</v>
      </c>
      <c r="H304" s="33" t="s">
        <v>17</v>
      </c>
      <c r="I304" s="33" t="s">
        <v>13</v>
      </c>
      <c r="J304" s="33" t="s">
        <v>98</v>
      </c>
      <c r="K304" s="33" t="s">
        <v>17</v>
      </c>
      <c r="L304" s="37">
        <v>85456</v>
      </c>
      <c r="M304" s="162">
        <v>5637373.6779089998</v>
      </c>
      <c r="N304" s="38">
        <v>-6784863.9800000004</v>
      </c>
      <c r="O304" s="38">
        <v>4914760.8174086856</v>
      </c>
      <c r="P304" s="31">
        <v>-1417645.3020910006</v>
      </c>
      <c r="Q304" s="39">
        <v>353799.11780599999</v>
      </c>
      <c r="R304" s="40">
        <v>1417645.3020910006</v>
      </c>
      <c r="S304" s="40">
        <v>163809.98704234863</v>
      </c>
      <c r="T304" s="40">
        <v>3875023.961814045</v>
      </c>
      <c r="U304" s="41">
        <v>5456508.6750293905</v>
      </c>
      <c r="V304" s="42">
        <v>5810307.7928353902</v>
      </c>
      <c r="W304" s="38">
        <v>5810307.7928353902</v>
      </c>
      <c r="X304" s="38">
        <v>5011439.1639690343</v>
      </c>
      <c r="Y304" s="37">
        <v>798868.62886635587</v>
      </c>
      <c r="Z304" s="155">
        <v>187801.41156172764</v>
      </c>
      <c r="AA304" s="38">
        <v>504851.95606623532</v>
      </c>
      <c r="AB304" s="38">
        <v>933011.41321716318</v>
      </c>
      <c r="AC304" s="38">
        <v>358207.03</v>
      </c>
      <c r="AD304" s="38">
        <v>47354.255705792981</v>
      </c>
      <c r="AE304" s="38">
        <v>66009.100000000006</v>
      </c>
      <c r="AF304" s="38">
        <v>2097235.1665509189</v>
      </c>
      <c r="AG304" s="146">
        <v>2053059</v>
      </c>
      <c r="AH304" s="38">
        <v>2053059</v>
      </c>
      <c r="AI304" s="38">
        <v>785338</v>
      </c>
      <c r="AJ304" s="38">
        <v>785338</v>
      </c>
      <c r="AK304" s="38">
        <v>0</v>
      </c>
      <c r="AL304" s="38">
        <v>1267721</v>
      </c>
      <c r="AM304" s="38">
        <v>1267721</v>
      </c>
      <c r="AN304" s="38">
        <v>0</v>
      </c>
      <c r="AO304" s="38">
        <v>-1417645.3020910006</v>
      </c>
      <c r="AP304" s="38">
        <v>-1417645.3020910006</v>
      </c>
      <c r="AQ304" s="38">
        <v>0</v>
      </c>
      <c r="AR304" s="38">
        <v>-6784863.9800000004</v>
      </c>
      <c r="AS304" s="38">
        <v>0</v>
      </c>
    </row>
    <row r="305" spans="2:45" s="1" customFormat="1" ht="14.25" x14ac:dyDescent="0.2">
      <c r="B305" s="33" t="s">
        <v>1808</v>
      </c>
      <c r="C305" s="34" t="s">
        <v>1169</v>
      </c>
      <c r="D305" s="33" t="s">
        <v>1170</v>
      </c>
      <c r="E305" s="33" t="s">
        <v>13</v>
      </c>
      <c r="F305" s="33" t="s">
        <v>11</v>
      </c>
      <c r="G305" s="33" t="s">
        <v>16</v>
      </c>
      <c r="H305" s="33" t="s">
        <v>17</v>
      </c>
      <c r="I305" s="33" t="s">
        <v>10</v>
      </c>
      <c r="J305" s="33" t="s">
        <v>21</v>
      </c>
      <c r="K305" s="33" t="s">
        <v>1171</v>
      </c>
      <c r="L305" s="37">
        <v>10243</v>
      </c>
      <c r="M305" s="162">
        <v>430221.73411299998</v>
      </c>
      <c r="N305" s="38">
        <v>-120611</v>
      </c>
      <c r="O305" s="38">
        <v>65910.588005366837</v>
      </c>
      <c r="P305" s="31">
        <v>119236.34411299997</v>
      </c>
      <c r="Q305" s="39">
        <v>23696.951486000002</v>
      </c>
      <c r="R305" s="40">
        <v>0</v>
      </c>
      <c r="S305" s="40">
        <v>17032.11014057797</v>
      </c>
      <c r="T305" s="40">
        <v>3453.88985942203</v>
      </c>
      <c r="U305" s="41">
        <v>20486.110470821208</v>
      </c>
      <c r="V305" s="42">
        <v>44183.061956821213</v>
      </c>
      <c r="W305" s="38">
        <v>163419.40606982118</v>
      </c>
      <c r="X305" s="38">
        <v>31935.206513577985</v>
      </c>
      <c r="Y305" s="37">
        <v>131484.1995562432</v>
      </c>
      <c r="Z305" s="155">
        <v>18367.047784402592</v>
      </c>
      <c r="AA305" s="38">
        <v>29074.392217470995</v>
      </c>
      <c r="AB305" s="38">
        <v>70143.700894881462</v>
      </c>
      <c r="AC305" s="38">
        <v>42935.72</v>
      </c>
      <c r="AD305" s="38">
        <v>8083.5</v>
      </c>
      <c r="AE305" s="38">
        <v>2069.31</v>
      </c>
      <c r="AF305" s="38">
        <v>170673.67089675507</v>
      </c>
      <c r="AG305" s="146">
        <v>81972</v>
      </c>
      <c r="AH305" s="38">
        <v>130438.61</v>
      </c>
      <c r="AI305" s="38">
        <v>1355</v>
      </c>
      <c r="AJ305" s="38">
        <v>15000</v>
      </c>
      <c r="AK305" s="38">
        <v>13645</v>
      </c>
      <c r="AL305" s="38">
        <v>80617</v>
      </c>
      <c r="AM305" s="38">
        <v>115438.61</v>
      </c>
      <c r="AN305" s="38">
        <v>34821.61</v>
      </c>
      <c r="AO305" s="38">
        <v>119236.34411299997</v>
      </c>
      <c r="AP305" s="38">
        <v>70769.73411299997</v>
      </c>
      <c r="AQ305" s="38">
        <v>48466.609999999986</v>
      </c>
      <c r="AR305" s="38">
        <v>-120611</v>
      </c>
      <c r="AS305" s="38">
        <v>0</v>
      </c>
    </row>
    <row r="306" spans="2:45" s="1" customFormat="1" ht="14.25" x14ac:dyDescent="0.2">
      <c r="B306" s="33" t="s">
        <v>1808</v>
      </c>
      <c r="C306" s="34" t="s">
        <v>1238</v>
      </c>
      <c r="D306" s="33" t="s">
        <v>1239</v>
      </c>
      <c r="E306" s="33" t="s">
        <v>13</v>
      </c>
      <c r="F306" s="33" t="s">
        <v>11</v>
      </c>
      <c r="G306" s="33" t="s">
        <v>16</v>
      </c>
      <c r="H306" s="33" t="s">
        <v>17</v>
      </c>
      <c r="I306" s="33" t="s">
        <v>10</v>
      </c>
      <c r="J306" s="33" t="s">
        <v>18</v>
      </c>
      <c r="K306" s="33" t="s">
        <v>1240</v>
      </c>
      <c r="L306" s="37">
        <v>6921</v>
      </c>
      <c r="M306" s="162">
        <v>209094.32694599999</v>
      </c>
      <c r="N306" s="38">
        <v>35171</v>
      </c>
      <c r="O306" s="38">
        <v>0</v>
      </c>
      <c r="P306" s="31">
        <v>293103.879946</v>
      </c>
      <c r="Q306" s="39">
        <v>18738.013841</v>
      </c>
      <c r="R306" s="40">
        <v>0</v>
      </c>
      <c r="S306" s="40">
        <v>15402.325214863056</v>
      </c>
      <c r="T306" s="40">
        <v>-84.323634369118736</v>
      </c>
      <c r="U306" s="41">
        <v>15318.084182866965</v>
      </c>
      <c r="V306" s="42">
        <v>34056.098023866965</v>
      </c>
      <c r="W306" s="38">
        <v>327159.97796986694</v>
      </c>
      <c r="X306" s="38">
        <v>28879.359777863021</v>
      </c>
      <c r="Y306" s="37">
        <v>298280.61819200392</v>
      </c>
      <c r="Z306" s="155">
        <v>0</v>
      </c>
      <c r="AA306" s="38">
        <v>17086.447354209249</v>
      </c>
      <c r="AB306" s="38">
        <v>55220.448916142363</v>
      </c>
      <c r="AC306" s="38">
        <v>29010.85</v>
      </c>
      <c r="AD306" s="38">
        <v>1645.585</v>
      </c>
      <c r="AE306" s="38">
        <v>484.97</v>
      </c>
      <c r="AF306" s="38">
        <v>103448.30127035161</v>
      </c>
      <c r="AG306" s="146">
        <v>76442</v>
      </c>
      <c r="AH306" s="38">
        <v>79664.553</v>
      </c>
      <c r="AI306" s="38">
        <v>3582</v>
      </c>
      <c r="AJ306" s="38">
        <v>3582</v>
      </c>
      <c r="AK306" s="38">
        <v>0</v>
      </c>
      <c r="AL306" s="38">
        <v>72860</v>
      </c>
      <c r="AM306" s="38">
        <v>76082.553</v>
      </c>
      <c r="AN306" s="38">
        <v>3222.5529999999999</v>
      </c>
      <c r="AO306" s="38">
        <v>293103.879946</v>
      </c>
      <c r="AP306" s="38">
        <v>289881.32694599999</v>
      </c>
      <c r="AQ306" s="38">
        <v>3222.5530000000144</v>
      </c>
      <c r="AR306" s="38">
        <v>35171</v>
      </c>
      <c r="AS306" s="38">
        <v>0</v>
      </c>
    </row>
    <row r="307" spans="2:45" s="1" customFormat="1" ht="14.25" x14ac:dyDescent="0.2">
      <c r="B307" s="33" t="s">
        <v>1808</v>
      </c>
      <c r="C307" s="34" t="s">
        <v>1636</v>
      </c>
      <c r="D307" s="33" t="s">
        <v>1637</v>
      </c>
      <c r="E307" s="33" t="s">
        <v>13</v>
      </c>
      <c r="F307" s="33" t="s">
        <v>11</v>
      </c>
      <c r="G307" s="33" t="s">
        <v>16</v>
      </c>
      <c r="H307" s="33" t="s">
        <v>17</v>
      </c>
      <c r="I307" s="33" t="s">
        <v>10</v>
      </c>
      <c r="J307" s="33" t="s">
        <v>21</v>
      </c>
      <c r="K307" s="33" t="s">
        <v>1638</v>
      </c>
      <c r="L307" s="37">
        <v>16616</v>
      </c>
      <c r="M307" s="162">
        <v>345383.26319700002</v>
      </c>
      <c r="N307" s="38">
        <v>-122059.8</v>
      </c>
      <c r="O307" s="38">
        <v>68587.015690687796</v>
      </c>
      <c r="P307" s="31">
        <v>111899.46319700003</v>
      </c>
      <c r="Q307" s="39">
        <v>29013.758646999999</v>
      </c>
      <c r="R307" s="40">
        <v>0</v>
      </c>
      <c r="S307" s="40">
        <v>25282.310890295423</v>
      </c>
      <c r="T307" s="40">
        <v>7949.6891097045773</v>
      </c>
      <c r="U307" s="41">
        <v>33232.179203667401</v>
      </c>
      <c r="V307" s="42">
        <v>62245.937850667397</v>
      </c>
      <c r="W307" s="38">
        <v>174145.40104766743</v>
      </c>
      <c r="X307" s="38">
        <v>47404.332919295412</v>
      </c>
      <c r="Y307" s="37">
        <v>126741.06812837202</v>
      </c>
      <c r="Z307" s="155">
        <v>0</v>
      </c>
      <c r="AA307" s="38">
        <v>78107.452376129484</v>
      </c>
      <c r="AB307" s="38">
        <v>136308.33509151937</v>
      </c>
      <c r="AC307" s="38">
        <v>71097.66</v>
      </c>
      <c r="AD307" s="38">
        <v>6869.8525548728394</v>
      </c>
      <c r="AE307" s="38">
        <v>3173.82</v>
      </c>
      <c r="AF307" s="38">
        <v>295557.12002252176</v>
      </c>
      <c r="AG307" s="146">
        <v>238252</v>
      </c>
      <c r="AH307" s="38">
        <v>250252</v>
      </c>
      <c r="AI307" s="38">
        <v>0</v>
      </c>
      <c r="AJ307" s="38">
        <v>12000</v>
      </c>
      <c r="AK307" s="38">
        <v>12000</v>
      </c>
      <c r="AL307" s="38">
        <v>238252</v>
      </c>
      <c r="AM307" s="38">
        <v>238252</v>
      </c>
      <c r="AN307" s="38">
        <v>0</v>
      </c>
      <c r="AO307" s="38">
        <v>111899.46319700003</v>
      </c>
      <c r="AP307" s="38">
        <v>99899.463197000034</v>
      </c>
      <c r="AQ307" s="38">
        <v>12000</v>
      </c>
      <c r="AR307" s="38">
        <v>-122856</v>
      </c>
      <c r="AS307" s="38">
        <v>796.19999999999709</v>
      </c>
    </row>
    <row r="308" spans="2:45" s="1" customFormat="1" ht="14.25" x14ac:dyDescent="0.2">
      <c r="B308" s="33" t="s">
        <v>1808</v>
      </c>
      <c r="C308" s="34" t="s">
        <v>329</v>
      </c>
      <c r="D308" s="33" t="s">
        <v>330</v>
      </c>
      <c r="E308" s="33" t="s">
        <v>13</v>
      </c>
      <c r="F308" s="33" t="s">
        <v>11</v>
      </c>
      <c r="G308" s="33" t="s">
        <v>16</v>
      </c>
      <c r="H308" s="33" t="s">
        <v>17</v>
      </c>
      <c r="I308" s="33" t="s">
        <v>10</v>
      </c>
      <c r="J308" s="33" t="s">
        <v>12</v>
      </c>
      <c r="K308" s="33" t="s">
        <v>331</v>
      </c>
      <c r="L308" s="37">
        <v>3648</v>
      </c>
      <c r="M308" s="162">
        <v>180307.09601199999</v>
      </c>
      <c r="N308" s="38">
        <v>-10419</v>
      </c>
      <c r="O308" s="38">
        <v>0</v>
      </c>
      <c r="P308" s="31">
        <v>114874.21601199999</v>
      </c>
      <c r="Q308" s="39">
        <v>4041.573132</v>
      </c>
      <c r="R308" s="40">
        <v>0</v>
      </c>
      <c r="S308" s="40">
        <v>2334.3331908580394</v>
      </c>
      <c r="T308" s="40">
        <v>4961.6668091419606</v>
      </c>
      <c r="U308" s="41">
        <v>7296.03934370358</v>
      </c>
      <c r="V308" s="42">
        <v>11337.61247570358</v>
      </c>
      <c r="W308" s="38">
        <v>126211.82848770358</v>
      </c>
      <c r="X308" s="38">
        <v>4376.8747328580503</v>
      </c>
      <c r="Y308" s="37">
        <v>121834.95375484553</v>
      </c>
      <c r="Z308" s="155">
        <v>0</v>
      </c>
      <c r="AA308" s="38">
        <v>3983.6156228380278</v>
      </c>
      <c r="AB308" s="38">
        <v>26546.976331908929</v>
      </c>
      <c r="AC308" s="38">
        <v>21864.91</v>
      </c>
      <c r="AD308" s="38">
        <v>667.85521414191999</v>
      </c>
      <c r="AE308" s="38">
        <v>748.54</v>
      </c>
      <c r="AF308" s="38">
        <v>53811.897168888878</v>
      </c>
      <c r="AG308" s="146">
        <v>37636</v>
      </c>
      <c r="AH308" s="38">
        <v>41871.119999999995</v>
      </c>
      <c r="AI308" s="38">
        <v>0</v>
      </c>
      <c r="AJ308" s="38">
        <v>1050</v>
      </c>
      <c r="AK308" s="38">
        <v>1050</v>
      </c>
      <c r="AL308" s="38">
        <v>37636</v>
      </c>
      <c r="AM308" s="38">
        <v>40821.119999999995</v>
      </c>
      <c r="AN308" s="38">
        <v>3185.1199999999953</v>
      </c>
      <c r="AO308" s="38">
        <v>114874.21601199999</v>
      </c>
      <c r="AP308" s="38">
        <v>110639.09601199999</v>
      </c>
      <c r="AQ308" s="38">
        <v>4235.1199999999953</v>
      </c>
      <c r="AR308" s="38">
        <v>-10419</v>
      </c>
      <c r="AS308" s="38">
        <v>0</v>
      </c>
    </row>
    <row r="309" spans="2:45" s="1" customFormat="1" ht="14.25" x14ac:dyDescent="0.2">
      <c r="B309" s="33" t="s">
        <v>1808</v>
      </c>
      <c r="C309" s="34" t="s">
        <v>1427</v>
      </c>
      <c r="D309" s="33" t="s">
        <v>1428</v>
      </c>
      <c r="E309" s="33" t="s">
        <v>13</v>
      </c>
      <c r="F309" s="33" t="s">
        <v>11</v>
      </c>
      <c r="G309" s="33" t="s">
        <v>16</v>
      </c>
      <c r="H309" s="33" t="s">
        <v>17</v>
      </c>
      <c r="I309" s="33" t="s">
        <v>10</v>
      </c>
      <c r="J309" s="33" t="s">
        <v>21</v>
      </c>
      <c r="K309" s="33" t="s">
        <v>1429</v>
      </c>
      <c r="L309" s="37">
        <v>17694</v>
      </c>
      <c r="M309" s="162">
        <v>563983.48213000002</v>
      </c>
      <c r="N309" s="38">
        <v>-222770</v>
      </c>
      <c r="O309" s="38">
        <v>94338.628352428714</v>
      </c>
      <c r="P309" s="31">
        <v>432321.83034300001</v>
      </c>
      <c r="Q309" s="39">
        <v>29334.890066</v>
      </c>
      <c r="R309" s="40">
        <v>0</v>
      </c>
      <c r="S309" s="40">
        <v>27480.400888010554</v>
      </c>
      <c r="T309" s="40">
        <v>7907.5991119894461</v>
      </c>
      <c r="U309" s="41">
        <v>35388.190829904364</v>
      </c>
      <c r="V309" s="42">
        <v>64723.080895904364</v>
      </c>
      <c r="W309" s="38">
        <v>497044.91123890434</v>
      </c>
      <c r="X309" s="38">
        <v>51525.751665010583</v>
      </c>
      <c r="Y309" s="37">
        <v>445519.15957389376</v>
      </c>
      <c r="Z309" s="155">
        <v>50938.731794844112</v>
      </c>
      <c r="AA309" s="38">
        <v>34481.221979694499</v>
      </c>
      <c r="AB309" s="38">
        <v>143046.38715172635</v>
      </c>
      <c r="AC309" s="38">
        <v>74168.17</v>
      </c>
      <c r="AD309" s="38">
        <v>3495.04</v>
      </c>
      <c r="AE309" s="38">
        <v>2305.39</v>
      </c>
      <c r="AF309" s="38">
        <v>308434.94092626497</v>
      </c>
      <c r="AG309" s="146">
        <v>397234</v>
      </c>
      <c r="AH309" s="38">
        <v>406254.34821299999</v>
      </c>
      <c r="AI309" s="38">
        <v>47378</v>
      </c>
      <c r="AJ309" s="38">
        <v>56398.348213000005</v>
      </c>
      <c r="AK309" s="38">
        <v>9020.3482130000048</v>
      </c>
      <c r="AL309" s="38">
        <v>349856</v>
      </c>
      <c r="AM309" s="38">
        <v>349856</v>
      </c>
      <c r="AN309" s="38">
        <v>0</v>
      </c>
      <c r="AO309" s="38">
        <v>432321.83034300001</v>
      </c>
      <c r="AP309" s="38">
        <v>423301.48213000002</v>
      </c>
      <c r="AQ309" s="38">
        <v>9020.3482129999902</v>
      </c>
      <c r="AR309" s="38">
        <v>-478076</v>
      </c>
      <c r="AS309" s="38">
        <v>255306</v>
      </c>
    </row>
    <row r="310" spans="2:45" s="1" customFormat="1" ht="14.25" x14ac:dyDescent="0.2">
      <c r="B310" s="33" t="s">
        <v>1808</v>
      </c>
      <c r="C310" s="34" t="s">
        <v>1666</v>
      </c>
      <c r="D310" s="33" t="s">
        <v>1667</v>
      </c>
      <c r="E310" s="33" t="s">
        <v>13</v>
      </c>
      <c r="F310" s="33" t="s">
        <v>11</v>
      </c>
      <c r="G310" s="33" t="s">
        <v>16</v>
      </c>
      <c r="H310" s="33" t="s">
        <v>17</v>
      </c>
      <c r="I310" s="33" t="s">
        <v>10</v>
      </c>
      <c r="J310" s="33" t="s">
        <v>20</v>
      </c>
      <c r="K310" s="33" t="s">
        <v>1668</v>
      </c>
      <c r="L310" s="37">
        <v>27789</v>
      </c>
      <c r="M310" s="162">
        <v>1115709.0712890001</v>
      </c>
      <c r="N310" s="38">
        <v>-495242.99999999988</v>
      </c>
      <c r="O310" s="38">
        <v>171809.85273740703</v>
      </c>
      <c r="P310" s="31">
        <v>1110426.9784179004</v>
      </c>
      <c r="Q310" s="39">
        <v>78402.464806999997</v>
      </c>
      <c r="R310" s="40">
        <v>0</v>
      </c>
      <c r="S310" s="40">
        <v>58093.924841165172</v>
      </c>
      <c r="T310" s="40">
        <v>-135.96647954267246</v>
      </c>
      <c r="U310" s="41">
        <v>57958.270900100273</v>
      </c>
      <c r="V310" s="42">
        <v>136360.73570710028</v>
      </c>
      <c r="W310" s="38">
        <v>1246787.7141250006</v>
      </c>
      <c r="X310" s="38">
        <v>108926.10907716514</v>
      </c>
      <c r="Y310" s="37">
        <v>1137861.6050478355</v>
      </c>
      <c r="Z310" s="155">
        <v>17577.654379217518</v>
      </c>
      <c r="AA310" s="38">
        <v>204871.58634416939</v>
      </c>
      <c r="AB310" s="38">
        <v>249576.02044458946</v>
      </c>
      <c r="AC310" s="38">
        <v>116483.51</v>
      </c>
      <c r="AD310" s="38">
        <v>11275.973103053388</v>
      </c>
      <c r="AE310" s="38">
        <v>6348.71</v>
      </c>
      <c r="AF310" s="38">
        <v>606133.45427102968</v>
      </c>
      <c r="AG310" s="146">
        <v>863963</v>
      </c>
      <c r="AH310" s="38">
        <v>973834.90712890006</v>
      </c>
      <c r="AI310" s="38">
        <v>1699</v>
      </c>
      <c r="AJ310" s="38">
        <v>111570.90712890001</v>
      </c>
      <c r="AK310" s="38">
        <v>109871.90712890001</v>
      </c>
      <c r="AL310" s="38">
        <v>862264</v>
      </c>
      <c r="AM310" s="38">
        <v>862264</v>
      </c>
      <c r="AN310" s="38">
        <v>0</v>
      </c>
      <c r="AO310" s="38">
        <v>1110426.9784179004</v>
      </c>
      <c r="AP310" s="38">
        <v>1000555.0712890003</v>
      </c>
      <c r="AQ310" s="38">
        <v>109871.90712890006</v>
      </c>
      <c r="AR310" s="38">
        <v>-1048239.6399999999</v>
      </c>
      <c r="AS310" s="38">
        <v>552996.64</v>
      </c>
    </row>
    <row r="311" spans="2:45" s="1" customFormat="1" ht="14.25" x14ac:dyDescent="0.2">
      <c r="B311" s="33" t="s">
        <v>1808</v>
      </c>
      <c r="C311" s="34" t="s">
        <v>1130</v>
      </c>
      <c r="D311" s="33" t="s">
        <v>1131</v>
      </c>
      <c r="E311" s="33" t="s">
        <v>13</v>
      </c>
      <c r="F311" s="33" t="s">
        <v>11</v>
      </c>
      <c r="G311" s="33" t="s">
        <v>16</v>
      </c>
      <c r="H311" s="33" t="s">
        <v>17</v>
      </c>
      <c r="I311" s="33" t="s">
        <v>10</v>
      </c>
      <c r="J311" s="33" t="s">
        <v>21</v>
      </c>
      <c r="K311" s="33" t="s">
        <v>1132</v>
      </c>
      <c r="L311" s="37">
        <v>10213</v>
      </c>
      <c r="M311" s="162">
        <v>386408.26488699997</v>
      </c>
      <c r="N311" s="38">
        <v>-169957</v>
      </c>
      <c r="O311" s="38">
        <v>132998.08008255597</v>
      </c>
      <c r="P311" s="31">
        <v>27054.264886999968</v>
      </c>
      <c r="Q311" s="39">
        <v>26915.729643999999</v>
      </c>
      <c r="R311" s="40">
        <v>0</v>
      </c>
      <c r="S311" s="40">
        <v>13468.303563433743</v>
      </c>
      <c r="T311" s="40">
        <v>75564.686728431421</v>
      </c>
      <c r="U311" s="41">
        <v>89033.470402553066</v>
      </c>
      <c r="V311" s="42">
        <v>115949.20004655307</v>
      </c>
      <c r="W311" s="38">
        <v>143003.46493355304</v>
      </c>
      <c r="X311" s="38">
        <v>116065.92035098976</v>
      </c>
      <c r="Y311" s="37">
        <v>26937.544582563278</v>
      </c>
      <c r="Z311" s="155">
        <v>0</v>
      </c>
      <c r="AA311" s="38">
        <v>11193.752590463015</v>
      </c>
      <c r="AB311" s="38">
        <v>73051.685751401659</v>
      </c>
      <c r="AC311" s="38">
        <v>42809.96</v>
      </c>
      <c r="AD311" s="38">
        <v>6880.4400000000005</v>
      </c>
      <c r="AE311" s="38">
        <v>257.62</v>
      </c>
      <c r="AF311" s="38">
        <v>134193.45834186467</v>
      </c>
      <c r="AG311" s="146">
        <v>169644</v>
      </c>
      <c r="AH311" s="38">
        <v>169644</v>
      </c>
      <c r="AI311" s="38">
        <v>18000</v>
      </c>
      <c r="AJ311" s="38">
        <v>18000</v>
      </c>
      <c r="AK311" s="38">
        <v>0</v>
      </c>
      <c r="AL311" s="38">
        <v>151644</v>
      </c>
      <c r="AM311" s="38">
        <v>151644</v>
      </c>
      <c r="AN311" s="38">
        <v>0</v>
      </c>
      <c r="AO311" s="38">
        <v>27054.264886999968</v>
      </c>
      <c r="AP311" s="38">
        <v>27054.264886999968</v>
      </c>
      <c r="AQ311" s="38">
        <v>0</v>
      </c>
      <c r="AR311" s="38">
        <v>-169957</v>
      </c>
      <c r="AS311" s="38">
        <v>0</v>
      </c>
    </row>
    <row r="312" spans="2:45" s="1" customFormat="1" ht="14.25" x14ac:dyDescent="0.2">
      <c r="B312" s="33" t="s">
        <v>1808</v>
      </c>
      <c r="C312" s="34" t="s">
        <v>1723</v>
      </c>
      <c r="D312" s="33" t="s">
        <v>1724</v>
      </c>
      <c r="E312" s="33" t="s">
        <v>13</v>
      </c>
      <c r="F312" s="33" t="s">
        <v>11</v>
      </c>
      <c r="G312" s="33" t="s">
        <v>16</v>
      </c>
      <c r="H312" s="33" t="s">
        <v>17</v>
      </c>
      <c r="I312" s="33" t="s">
        <v>10</v>
      </c>
      <c r="J312" s="33" t="s">
        <v>12</v>
      </c>
      <c r="K312" s="33" t="s">
        <v>1725</v>
      </c>
      <c r="L312" s="37">
        <v>1756</v>
      </c>
      <c r="M312" s="162">
        <v>144263.76142999998</v>
      </c>
      <c r="N312" s="38">
        <v>60193.2</v>
      </c>
      <c r="O312" s="38">
        <v>0</v>
      </c>
      <c r="P312" s="31">
        <v>162561.60142999998</v>
      </c>
      <c r="Q312" s="39">
        <v>4571.7503619999998</v>
      </c>
      <c r="R312" s="40">
        <v>0</v>
      </c>
      <c r="S312" s="40">
        <v>4413.2739634302661</v>
      </c>
      <c r="T312" s="40">
        <v>-48.70695893059019</v>
      </c>
      <c r="U312" s="41">
        <v>4364.5905404413534</v>
      </c>
      <c r="V312" s="42">
        <v>8936.3409024413522</v>
      </c>
      <c r="W312" s="38">
        <v>171497.94233244134</v>
      </c>
      <c r="X312" s="38">
        <v>8274.8886814302532</v>
      </c>
      <c r="Y312" s="37">
        <v>163223.05365101108</v>
      </c>
      <c r="Z312" s="155">
        <v>0</v>
      </c>
      <c r="AA312" s="38">
        <v>2381.4849027830442</v>
      </c>
      <c r="AB312" s="38">
        <v>11100.359060195988</v>
      </c>
      <c r="AC312" s="38">
        <v>7360.65</v>
      </c>
      <c r="AD312" s="38">
        <v>66.5</v>
      </c>
      <c r="AE312" s="38">
        <v>0</v>
      </c>
      <c r="AF312" s="38">
        <v>20908.993962979031</v>
      </c>
      <c r="AG312" s="146">
        <v>17654</v>
      </c>
      <c r="AH312" s="38">
        <v>19649.64</v>
      </c>
      <c r="AI312" s="38">
        <v>0</v>
      </c>
      <c r="AJ312" s="38">
        <v>0</v>
      </c>
      <c r="AK312" s="38">
        <v>0</v>
      </c>
      <c r="AL312" s="38">
        <v>17654</v>
      </c>
      <c r="AM312" s="38">
        <v>19649.64</v>
      </c>
      <c r="AN312" s="38">
        <v>1995.6399999999994</v>
      </c>
      <c r="AO312" s="38">
        <v>162561.60142999998</v>
      </c>
      <c r="AP312" s="38">
        <v>160565.96142999997</v>
      </c>
      <c r="AQ312" s="38">
        <v>1995.640000000014</v>
      </c>
      <c r="AR312" s="38">
        <v>7339</v>
      </c>
      <c r="AS312" s="38">
        <v>52854.2</v>
      </c>
    </row>
    <row r="313" spans="2:45" s="1" customFormat="1" ht="14.25" x14ac:dyDescent="0.2">
      <c r="B313" s="33" t="s">
        <v>1808</v>
      </c>
      <c r="C313" s="34" t="s">
        <v>869</v>
      </c>
      <c r="D313" s="33" t="s">
        <v>870</v>
      </c>
      <c r="E313" s="33" t="s">
        <v>13</v>
      </c>
      <c r="F313" s="33" t="s">
        <v>11</v>
      </c>
      <c r="G313" s="33" t="s">
        <v>16</v>
      </c>
      <c r="H313" s="33" t="s">
        <v>17</v>
      </c>
      <c r="I313" s="33" t="s">
        <v>10</v>
      </c>
      <c r="J313" s="33" t="s">
        <v>21</v>
      </c>
      <c r="K313" s="33" t="s">
        <v>871</v>
      </c>
      <c r="L313" s="37">
        <v>11466</v>
      </c>
      <c r="M313" s="162">
        <v>332532.58116499998</v>
      </c>
      <c r="N313" s="38">
        <v>-57371</v>
      </c>
      <c r="O313" s="38">
        <v>3089.8244330227826</v>
      </c>
      <c r="P313" s="31">
        <v>268203.40116499999</v>
      </c>
      <c r="Q313" s="39">
        <v>18409.159916000001</v>
      </c>
      <c r="R313" s="40">
        <v>0</v>
      </c>
      <c r="S313" s="40">
        <v>14106.562708576845</v>
      </c>
      <c r="T313" s="40">
        <v>8825.4372914231553</v>
      </c>
      <c r="U313" s="41">
        <v>22932.123660884114</v>
      </c>
      <c r="V313" s="42">
        <v>41341.283576884118</v>
      </c>
      <c r="W313" s="38">
        <v>309544.68474188412</v>
      </c>
      <c r="X313" s="38">
        <v>26449.805078576843</v>
      </c>
      <c r="Y313" s="37">
        <v>283094.87966330728</v>
      </c>
      <c r="Z313" s="155">
        <v>0</v>
      </c>
      <c r="AA313" s="38">
        <v>14511.226365922952</v>
      </c>
      <c r="AB313" s="38">
        <v>90014.508341538211</v>
      </c>
      <c r="AC313" s="38">
        <v>48062.18</v>
      </c>
      <c r="AD313" s="38">
        <v>6563.7550000000001</v>
      </c>
      <c r="AE313" s="38">
        <v>302.33999999999997</v>
      </c>
      <c r="AF313" s="38">
        <v>159454.00970746117</v>
      </c>
      <c r="AG313" s="146">
        <v>79108</v>
      </c>
      <c r="AH313" s="38">
        <v>141821.82</v>
      </c>
      <c r="AI313" s="38">
        <v>0</v>
      </c>
      <c r="AJ313" s="38">
        <v>12600</v>
      </c>
      <c r="AK313" s="38">
        <v>12600</v>
      </c>
      <c r="AL313" s="38">
        <v>79108</v>
      </c>
      <c r="AM313" s="38">
        <v>129221.81999999999</v>
      </c>
      <c r="AN313" s="38">
        <v>50113.819999999992</v>
      </c>
      <c r="AO313" s="38">
        <v>268203.40116499999</v>
      </c>
      <c r="AP313" s="38">
        <v>205489.58116499998</v>
      </c>
      <c r="AQ313" s="38">
        <v>62713.820000000007</v>
      </c>
      <c r="AR313" s="38">
        <v>-57371</v>
      </c>
      <c r="AS313" s="38">
        <v>0</v>
      </c>
    </row>
    <row r="314" spans="2:45" s="1" customFormat="1" ht="14.25" x14ac:dyDescent="0.2">
      <c r="B314" s="33" t="s">
        <v>1808</v>
      </c>
      <c r="C314" s="34" t="s">
        <v>929</v>
      </c>
      <c r="D314" s="33" t="s">
        <v>930</v>
      </c>
      <c r="E314" s="33" t="s">
        <v>13</v>
      </c>
      <c r="F314" s="33" t="s">
        <v>11</v>
      </c>
      <c r="G314" s="33" t="s">
        <v>16</v>
      </c>
      <c r="H314" s="33" t="s">
        <v>107</v>
      </c>
      <c r="I314" s="33" t="s">
        <v>10</v>
      </c>
      <c r="J314" s="33" t="s">
        <v>12</v>
      </c>
      <c r="K314" s="33" t="s">
        <v>931</v>
      </c>
      <c r="L314" s="37">
        <v>3814</v>
      </c>
      <c r="M314" s="162">
        <v>197695.26174599997</v>
      </c>
      <c r="N314" s="38">
        <v>-157514.5</v>
      </c>
      <c r="O314" s="38">
        <v>75578.332819258547</v>
      </c>
      <c r="P314" s="31">
        <v>30490.561745999978</v>
      </c>
      <c r="Q314" s="39">
        <v>15483.981841000001</v>
      </c>
      <c r="R314" s="40">
        <v>0</v>
      </c>
      <c r="S314" s="40">
        <v>5420.4864434306528</v>
      </c>
      <c r="T314" s="40">
        <v>28175.457680843232</v>
      </c>
      <c r="U314" s="41">
        <v>33596.125290511154</v>
      </c>
      <c r="V314" s="42">
        <v>49080.107131511155</v>
      </c>
      <c r="W314" s="38">
        <v>79570.66887751114</v>
      </c>
      <c r="X314" s="38">
        <v>44510.126951689221</v>
      </c>
      <c r="Y314" s="37">
        <v>35060.541925821919</v>
      </c>
      <c r="Z314" s="155">
        <v>0</v>
      </c>
      <c r="AA314" s="38">
        <v>7260.6229820936824</v>
      </c>
      <c r="AB314" s="38">
        <v>23383.67272967711</v>
      </c>
      <c r="AC314" s="38">
        <v>25803.370000000003</v>
      </c>
      <c r="AD314" s="38">
        <v>409.67245360987494</v>
      </c>
      <c r="AE314" s="38">
        <v>141.1</v>
      </c>
      <c r="AF314" s="38">
        <v>56998.43816538067</v>
      </c>
      <c r="AG314" s="146">
        <v>81097</v>
      </c>
      <c r="AH314" s="38">
        <v>85620.800000000003</v>
      </c>
      <c r="AI314" s="38">
        <v>0</v>
      </c>
      <c r="AJ314" s="38">
        <v>4523.8</v>
      </c>
      <c r="AK314" s="38">
        <v>4523.8</v>
      </c>
      <c r="AL314" s="38">
        <v>81097</v>
      </c>
      <c r="AM314" s="38">
        <v>81097</v>
      </c>
      <c r="AN314" s="38">
        <v>0</v>
      </c>
      <c r="AO314" s="38">
        <v>30490.561745999978</v>
      </c>
      <c r="AP314" s="38">
        <v>25966.761745999978</v>
      </c>
      <c r="AQ314" s="38">
        <v>4523.8000000000029</v>
      </c>
      <c r="AR314" s="38">
        <v>-157616</v>
      </c>
      <c r="AS314" s="38">
        <v>101.5</v>
      </c>
    </row>
    <row r="315" spans="2:45" s="1" customFormat="1" ht="14.25" x14ac:dyDescent="0.2">
      <c r="B315" s="33" t="s">
        <v>1808</v>
      </c>
      <c r="C315" s="34" t="s">
        <v>866</v>
      </c>
      <c r="D315" s="33" t="s">
        <v>867</v>
      </c>
      <c r="E315" s="33" t="s">
        <v>13</v>
      </c>
      <c r="F315" s="33" t="s">
        <v>11</v>
      </c>
      <c r="G315" s="33" t="s">
        <v>16</v>
      </c>
      <c r="H315" s="33" t="s">
        <v>107</v>
      </c>
      <c r="I315" s="33" t="s">
        <v>10</v>
      </c>
      <c r="J315" s="33" t="s">
        <v>18</v>
      </c>
      <c r="K315" s="33" t="s">
        <v>868</v>
      </c>
      <c r="L315" s="37">
        <v>7247</v>
      </c>
      <c r="M315" s="162">
        <v>309342.03388599999</v>
      </c>
      <c r="N315" s="38">
        <v>-119893</v>
      </c>
      <c r="O315" s="38">
        <v>111367.88126405719</v>
      </c>
      <c r="P315" s="31">
        <v>187398.40488599997</v>
      </c>
      <c r="Q315" s="39">
        <v>20103.174859999999</v>
      </c>
      <c r="R315" s="40">
        <v>0</v>
      </c>
      <c r="S315" s="40">
        <v>13850.483937148178</v>
      </c>
      <c r="T315" s="40">
        <v>643.51606285182243</v>
      </c>
      <c r="U315" s="41">
        <v>14494.078158941844</v>
      </c>
      <c r="V315" s="42">
        <v>34597.253018941847</v>
      </c>
      <c r="W315" s="38">
        <v>221995.65790494182</v>
      </c>
      <c r="X315" s="38">
        <v>25969.657382148172</v>
      </c>
      <c r="Y315" s="37">
        <v>196026.00052279365</v>
      </c>
      <c r="Z315" s="155">
        <v>0</v>
      </c>
      <c r="AA315" s="38">
        <v>10983.232844888018</v>
      </c>
      <c r="AB315" s="38">
        <v>52495.865165111572</v>
      </c>
      <c r="AC315" s="38">
        <v>41013.11</v>
      </c>
      <c r="AD315" s="38">
        <v>3331.8923322962019</v>
      </c>
      <c r="AE315" s="38">
        <v>2130.89</v>
      </c>
      <c r="AF315" s="38">
        <v>109954.9903422958</v>
      </c>
      <c r="AG315" s="146">
        <v>57172</v>
      </c>
      <c r="AH315" s="38">
        <v>79688.371000000014</v>
      </c>
      <c r="AI315" s="38">
        <v>0</v>
      </c>
      <c r="AJ315" s="38">
        <v>22.1</v>
      </c>
      <c r="AK315" s="38">
        <v>22.1</v>
      </c>
      <c r="AL315" s="38">
        <v>57172</v>
      </c>
      <c r="AM315" s="38">
        <v>79666.271000000008</v>
      </c>
      <c r="AN315" s="38">
        <v>22494.271000000008</v>
      </c>
      <c r="AO315" s="38">
        <v>187398.40488599997</v>
      </c>
      <c r="AP315" s="38">
        <v>164882.03388599996</v>
      </c>
      <c r="AQ315" s="38">
        <v>22516.371000000014</v>
      </c>
      <c r="AR315" s="38">
        <v>-119893</v>
      </c>
      <c r="AS315" s="38">
        <v>0</v>
      </c>
    </row>
    <row r="316" spans="2:45" s="1" customFormat="1" ht="14.25" x14ac:dyDescent="0.2">
      <c r="B316" s="33" t="s">
        <v>1808</v>
      </c>
      <c r="C316" s="34" t="s">
        <v>491</v>
      </c>
      <c r="D316" s="33" t="s">
        <v>492</v>
      </c>
      <c r="E316" s="33" t="s">
        <v>13</v>
      </c>
      <c r="F316" s="33" t="s">
        <v>11</v>
      </c>
      <c r="G316" s="33" t="s">
        <v>16</v>
      </c>
      <c r="H316" s="33" t="s">
        <v>107</v>
      </c>
      <c r="I316" s="33" t="s">
        <v>10</v>
      </c>
      <c r="J316" s="33" t="s">
        <v>21</v>
      </c>
      <c r="K316" s="33" t="s">
        <v>493</v>
      </c>
      <c r="L316" s="37">
        <v>10761</v>
      </c>
      <c r="M316" s="162">
        <v>232004.43838499999</v>
      </c>
      <c r="N316" s="38">
        <v>-158629</v>
      </c>
      <c r="O316" s="38">
        <v>116970.30370765473</v>
      </c>
      <c r="P316" s="31">
        <v>189655.90838499999</v>
      </c>
      <c r="Q316" s="39">
        <v>24413.622317000001</v>
      </c>
      <c r="R316" s="40">
        <v>0</v>
      </c>
      <c r="S316" s="40">
        <v>20189.925472007752</v>
      </c>
      <c r="T316" s="40">
        <v>1332.0745279922485</v>
      </c>
      <c r="U316" s="41">
        <v>21522.116057454557</v>
      </c>
      <c r="V316" s="42">
        <v>45935.738374454559</v>
      </c>
      <c r="W316" s="38">
        <v>235591.64675945454</v>
      </c>
      <c r="X316" s="38">
        <v>37856.110260007757</v>
      </c>
      <c r="Y316" s="37">
        <v>197735.53649944678</v>
      </c>
      <c r="Z316" s="155">
        <v>0</v>
      </c>
      <c r="AA316" s="38">
        <v>8533.6091155850409</v>
      </c>
      <c r="AB316" s="38">
        <v>78495.069333657477</v>
      </c>
      <c r="AC316" s="38">
        <v>59182.53</v>
      </c>
      <c r="AD316" s="38">
        <v>2110</v>
      </c>
      <c r="AE316" s="38">
        <v>0</v>
      </c>
      <c r="AF316" s="38">
        <v>148321.20844924252</v>
      </c>
      <c r="AG316" s="146">
        <v>75910</v>
      </c>
      <c r="AH316" s="38">
        <v>131276.47</v>
      </c>
      <c r="AI316" s="38">
        <v>10000</v>
      </c>
      <c r="AJ316" s="38">
        <v>10000</v>
      </c>
      <c r="AK316" s="38">
        <v>0</v>
      </c>
      <c r="AL316" s="38">
        <v>65910</v>
      </c>
      <c r="AM316" s="38">
        <v>121276.47</v>
      </c>
      <c r="AN316" s="38">
        <v>55366.47</v>
      </c>
      <c r="AO316" s="38">
        <v>189655.90838499999</v>
      </c>
      <c r="AP316" s="38">
        <v>134289.43838499999</v>
      </c>
      <c r="AQ316" s="38">
        <v>55366.47</v>
      </c>
      <c r="AR316" s="38">
        <v>-158629</v>
      </c>
      <c r="AS316" s="38">
        <v>0</v>
      </c>
    </row>
    <row r="317" spans="2:45" s="1" customFormat="1" ht="14.25" x14ac:dyDescent="0.2">
      <c r="B317" s="33" t="s">
        <v>1808</v>
      </c>
      <c r="C317" s="34" t="s">
        <v>344</v>
      </c>
      <c r="D317" s="33" t="s">
        <v>345</v>
      </c>
      <c r="E317" s="33" t="s">
        <v>13</v>
      </c>
      <c r="F317" s="33" t="s">
        <v>11</v>
      </c>
      <c r="G317" s="33" t="s">
        <v>16</v>
      </c>
      <c r="H317" s="33" t="s">
        <v>107</v>
      </c>
      <c r="I317" s="33" t="s">
        <v>10</v>
      </c>
      <c r="J317" s="33" t="s">
        <v>21</v>
      </c>
      <c r="K317" s="33" t="s">
        <v>346</v>
      </c>
      <c r="L317" s="37">
        <v>13238</v>
      </c>
      <c r="M317" s="162">
        <v>334773.45761700004</v>
      </c>
      <c r="N317" s="38">
        <v>-312901</v>
      </c>
      <c r="O317" s="38">
        <v>122567.40566366974</v>
      </c>
      <c r="P317" s="31">
        <v>228901.55761700001</v>
      </c>
      <c r="Q317" s="39">
        <v>34844.639824999998</v>
      </c>
      <c r="R317" s="40">
        <v>0</v>
      </c>
      <c r="S317" s="40">
        <v>25614.511020581263</v>
      </c>
      <c r="T317" s="40">
        <v>861.48897941873656</v>
      </c>
      <c r="U317" s="41">
        <v>26476.142771915569</v>
      </c>
      <c r="V317" s="42">
        <v>61320.782596915567</v>
      </c>
      <c r="W317" s="38">
        <v>290222.34021391557</v>
      </c>
      <c r="X317" s="38">
        <v>48027.208163581206</v>
      </c>
      <c r="Y317" s="37">
        <v>242195.13205033436</v>
      </c>
      <c r="Z317" s="155">
        <v>0</v>
      </c>
      <c r="AA317" s="38">
        <v>24081.95707470971</v>
      </c>
      <c r="AB317" s="38">
        <v>96572.829860747937</v>
      </c>
      <c r="AC317" s="38">
        <v>55489.9</v>
      </c>
      <c r="AD317" s="38">
        <v>3683.822452487499</v>
      </c>
      <c r="AE317" s="38">
        <v>217.17</v>
      </c>
      <c r="AF317" s="38">
        <v>180045.67938794516</v>
      </c>
      <c r="AG317" s="146">
        <v>279222</v>
      </c>
      <c r="AH317" s="38">
        <v>282174.09999999998</v>
      </c>
      <c r="AI317" s="38">
        <v>0</v>
      </c>
      <c r="AJ317" s="38">
        <v>2952.1000000000004</v>
      </c>
      <c r="AK317" s="38">
        <v>2952.1000000000004</v>
      </c>
      <c r="AL317" s="38">
        <v>279222</v>
      </c>
      <c r="AM317" s="38">
        <v>279222</v>
      </c>
      <c r="AN317" s="38">
        <v>0</v>
      </c>
      <c r="AO317" s="38">
        <v>228901.55761700001</v>
      </c>
      <c r="AP317" s="38">
        <v>225949.45761700001</v>
      </c>
      <c r="AQ317" s="38">
        <v>2952.1000000000058</v>
      </c>
      <c r="AR317" s="38">
        <v>-312901</v>
      </c>
      <c r="AS317" s="38">
        <v>0</v>
      </c>
    </row>
    <row r="318" spans="2:45" s="1" customFormat="1" ht="14.25" x14ac:dyDescent="0.2">
      <c r="B318" s="33" t="s">
        <v>1808</v>
      </c>
      <c r="C318" s="34" t="s">
        <v>622</v>
      </c>
      <c r="D318" s="33" t="s">
        <v>623</v>
      </c>
      <c r="E318" s="33" t="s">
        <v>13</v>
      </c>
      <c r="F318" s="33" t="s">
        <v>11</v>
      </c>
      <c r="G318" s="33" t="s">
        <v>16</v>
      </c>
      <c r="H318" s="33" t="s">
        <v>107</v>
      </c>
      <c r="I318" s="33" t="s">
        <v>10</v>
      </c>
      <c r="J318" s="33" t="s">
        <v>21</v>
      </c>
      <c r="K318" s="33" t="s">
        <v>624</v>
      </c>
      <c r="L318" s="37">
        <v>11476</v>
      </c>
      <c r="M318" s="162">
        <v>1950619.8175829998</v>
      </c>
      <c r="N318" s="38">
        <v>-1121448</v>
      </c>
      <c r="O318" s="38">
        <v>716510.03964795428</v>
      </c>
      <c r="P318" s="31">
        <v>917994.11758299987</v>
      </c>
      <c r="Q318" s="39">
        <v>104069.648275</v>
      </c>
      <c r="R318" s="40">
        <v>0</v>
      </c>
      <c r="S318" s="40">
        <v>39366.934329157979</v>
      </c>
      <c r="T318" s="40">
        <v>-887.10155253529956</v>
      </c>
      <c r="U318" s="41">
        <v>38480.040279245288</v>
      </c>
      <c r="V318" s="42">
        <v>142549.68855424528</v>
      </c>
      <c r="W318" s="38">
        <v>1060543.8061372451</v>
      </c>
      <c r="X318" s="38">
        <v>73813.001867157873</v>
      </c>
      <c r="Y318" s="37">
        <v>986730.80427008728</v>
      </c>
      <c r="Z318" s="155">
        <v>839303.51272901671</v>
      </c>
      <c r="AA318" s="38">
        <v>413265.1224727793</v>
      </c>
      <c r="AB318" s="38">
        <v>591769.61505121342</v>
      </c>
      <c r="AC318" s="38">
        <v>55788.42</v>
      </c>
      <c r="AD318" s="38">
        <v>57527.443478503032</v>
      </c>
      <c r="AE318" s="38">
        <v>233687.94</v>
      </c>
      <c r="AF318" s="38">
        <v>2191342.0537315123</v>
      </c>
      <c r="AG318" s="146">
        <v>173110</v>
      </c>
      <c r="AH318" s="38">
        <v>185863.3</v>
      </c>
      <c r="AI318" s="38">
        <v>34021</v>
      </c>
      <c r="AJ318" s="38">
        <v>46774.3</v>
      </c>
      <c r="AK318" s="38">
        <v>12753.300000000003</v>
      </c>
      <c r="AL318" s="38">
        <v>139089</v>
      </c>
      <c r="AM318" s="38">
        <v>139089</v>
      </c>
      <c r="AN318" s="38">
        <v>0</v>
      </c>
      <c r="AO318" s="38">
        <v>917994.11758299987</v>
      </c>
      <c r="AP318" s="38">
        <v>905240.81758299982</v>
      </c>
      <c r="AQ318" s="38">
        <v>12753.300000000047</v>
      </c>
      <c r="AR318" s="38">
        <v>-1121448</v>
      </c>
      <c r="AS318" s="38">
        <v>0</v>
      </c>
    </row>
    <row r="319" spans="2:45" s="1" customFormat="1" ht="14.25" x14ac:dyDescent="0.2">
      <c r="B319" s="33" t="s">
        <v>1808</v>
      </c>
      <c r="C319" s="34" t="s">
        <v>816</v>
      </c>
      <c r="D319" s="33" t="s">
        <v>817</v>
      </c>
      <c r="E319" s="33" t="s">
        <v>13</v>
      </c>
      <c r="F319" s="33" t="s">
        <v>11</v>
      </c>
      <c r="G319" s="33" t="s">
        <v>16</v>
      </c>
      <c r="H319" s="33" t="s">
        <v>107</v>
      </c>
      <c r="I319" s="33" t="s">
        <v>10</v>
      </c>
      <c r="J319" s="33" t="s">
        <v>21</v>
      </c>
      <c r="K319" s="33" t="s">
        <v>818</v>
      </c>
      <c r="L319" s="37">
        <v>13508</v>
      </c>
      <c r="M319" s="162">
        <v>892291.38241700013</v>
      </c>
      <c r="N319" s="38">
        <v>-1231549</v>
      </c>
      <c r="O319" s="38">
        <v>1049729.247788636</v>
      </c>
      <c r="P319" s="31">
        <v>-682818.31758299982</v>
      </c>
      <c r="Q319" s="39">
        <v>52836.432884000002</v>
      </c>
      <c r="R319" s="40">
        <v>682818.31758299982</v>
      </c>
      <c r="S319" s="40">
        <v>0</v>
      </c>
      <c r="T319" s="40">
        <v>801057.19029440382</v>
      </c>
      <c r="U319" s="41">
        <v>1483883.5096808756</v>
      </c>
      <c r="V319" s="42">
        <v>1536719.9425648756</v>
      </c>
      <c r="W319" s="38">
        <v>1536719.9425648756</v>
      </c>
      <c r="X319" s="38">
        <v>996892.814904636</v>
      </c>
      <c r="Y319" s="37">
        <v>539827.12766023958</v>
      </c>
      <c r="Z319" s="155">
        <v>907317.71779739985</v>
      </c>
      <c r="AA319" s="38">
        <v>141979.70998477581</v>
      </c>
      <c r="AB319" s="38">
        <v>275853.02755259746</v>
      </c>
      <c r="AC319" s="38">
        <v>56621.66</v>
      </c>
      <c r="AD319" s="38">
        <v>16386.772618627343</v>
      </c>
      <c r="AE319" s="38">
        <v>217316.78</v>
      </c>
      <c r="AF319" s="38">
        <v>1615475.6679534004</v>
      </c>
      <c r="AG319" s="146">
        <v>281027</v>
      </c>
      <c r="AH319" s="38">
        <v>318504.3</v>
      </c>
      <c r="AI319" s="38">
        <v>0</v>
      </c>
      <c r="AJ319" s="38">
        <v>37477.300000000003</v>
      </c>
      <c r="AK319" s="38">
        <v>37477.300000000003</v>
      </c>
      <c r="AL319" s="38">
        <v>281027</v>
      </c>
      <c r="AM319" s="38">
        <v>281027</v>
      </c>
      <c r="AN319" s="38">
        <v>0</v>
      </c>
      <c r="AO319" s="38">
        <v>-682818.31758299982</v>
      </c>
      <c r="AP319" s="38">
        <v>-720295.61758299987</v>
      </c>
      <c r="AQ319" s="38">
        <v>37477.300000000047</v>
      </c>
      <c r="AR319" s="38">
        <v>-1231549</v>
      </c>
      <c r="AS319" s="38">
        <v>0</v>
      </c>
    </row>
    <row r="320" spans="2:45" s="1" customFormat="1" ht="14.25" x14ac:dyDescent="0.2">
      <c r="B320" s="33" t="s">
        <v>1808</v>
      </c>
      <c r="C320" s="34" t="s">
        <v>1175</v>
      </c>
      <c r="D320" s="33" t="s">
        <v>1176</v>
      </c>
      <c r="E320" s="33" t="s">
        <v>13</v>
      </c>
      <c r="F320" s="33" t="s">
        <v>11</v>
      </c>
      <c r="G320" s="33" t="s">
        <v>16</v>
      </c>
      <c r="H320" s="33" t="s">
        <v>107</v>
      </c>
      <c r="I320" s="33" t="s">
        <v>10</v>
      </c>
      <c r="J320" s="33" t="s">
        <v>21</v>
      </c>
      <c r="K320" s="33" t="s">
        <v>1177</v>
      </c>
      <c r="L320" s="37">
        <v>13302</v>
      </c>
      <c r="M320" s="162">
        <v>447786.83667599992</v>
      </c>
      <c r="N320" s="38">
        <v>-251719</v>
      </c>
      <c r="O320" s="38">
        <v>165699.02770551349</v>
      </c>
      <c r="P320" s="31">
        <v>126596.37667599996</v>
      </c>
      <c r="Q320" s="39">
        <v>45097.791458</v>
      </c>
      <c r="R320" s="40">
        <v>0</v>
      </c>
      <c r="S320" s="40">
        <v>22631.443020580118</v>
      </c>
      <c r="T320" s="40">
        <v>11493.256150604764</v>
      </c>
      <c r="U320" s="41">
        <v>34124.883188735454</v>
      </c>
      <c r="V320" s="42">
        <v>79222.674646735453</v>
      </c>
      <c r="W320" s="38">
        <v>205819.05132273541</v>
      </c>
      <c r="X320" s="38">
        <v>56241.327878093609</v>
      </c>
      <c r="Y320" s="37">
        <v>149577.7234446418</v>
      </c>
      <c r="Z320" s="155">
        <v>0</v>
      </c>
      <c r="AA320" s="38">
        <v>61692.494430663282</v>
      </c>
      <c r="AB320" s="38">
        <v>83409.907518937587</v>
      </c>
      <c r="AC320" s="38">
        <v>90516.39</v>
      </c>
      <c r="AD320" s="38">
        <v>4029.7029995343319</v>
      </c>
      <c r="AE320" s="38">
        <v>3307.6</v>
      </c>
      <c r="AF320" s="38">
        <v>242956.09494913518</v>
      </c>
      <c r="AG320" s="146">
        <v>143961</v>
      </c>
      <c r="AH320" s="38">
        <v>164693.54</v>
      </c>
      <c r="AI320" s="38">
        <v>0</v>
      </c>
      <c r="AJ320" s="38">
        <v>14780</v>
      </c>
      <c r="AK320" s="38">
        <v>14780</v>
      </c>
      <c r="AL320" s="38">
        <v>143961</v>
      </c>
      <c r="AM320" s="38">
        <v>149913.54</v>
      </c>
      <c r="AN320" s="38">
        <v>5952.5400000000081</v>
      </c>
      <c r="AO320" s="38">
        <v>126596.37667599996</v>
      </c>
      <c r="AP320" s="38">
        <v>105863.83667599995</v>
      </c>
      <c r="AQ320" s="38">
        <v>20732.540000000008</v>
      </c>
      <c r="AR320" s="38">
        <v>-251719</v>
      </c>
      <c r="AS320" s="38">
        <v>0</v>
      </c>
    </row>
    <row r="321" spans="2:45" s="1" customFormat="1" ht="14.25" x14ac:dyDescent="0.2">
      <c r="B321" s="33" t="s">
        <v>1808</v>
      </c>
      <c r="C321" s="34" t="s">
        <v>246</v>
      </c>
      <c r="D321" s="33" t="s">
        <v>247</v>
      </c>
      <c r="E321" s="33" t="s">
        <v>13</v>
      </c>
      <c r="F321" s="33" t="s">
        <v>11</v>
      </c>
      <c r="G321" s="33" t="s">
        <v>16</v>
      </c>
      <c r="H321" s="33" t="s">
        <v>107</v>
      </c>
      <c r="I321" s="33" t="s">
        <v>10</v>
      </c>
      <c r="J321" s="33" t="s">
        <v>18</v>
      </c>
      <c r="K321" s="33" t="s">
        <v>248</v>
      </c>
      <c r="L321" s="37">
        <v>6095</v>
      </c>
      <c r="M321" s="162">
        <v>341745.58100499999</v>
      </c>
      <c r="N321" s="38">
        <v>-207837.32</v>
      </c>
      <c r="O321" s="38">
        <v>118034.019652505</v>
      </c>
      <c r="P321" s="31">
        <v>64263.261004999978</v>
      </c>
      <c r="Q321" s="39">
        <v>32582.904225999999</v>
      </c>
      <c r="R321" s="40">
        <v>0</v>
      </c>
      <c r="S321" s="40">
        <v>16541.617696006349</v>
      </c>
      <c r="T321" s="40">
        <v>28895.191250060921</v>
      </c>
      <c r="U321" s="41">
        <v>45437.05396420636</v>
      </c>
      <c r="V321" s="42">
        <v>78019.958190206351</v>
      </c>
      <c r="W321" s="38">
        <v>142283.21919520633</v>
      </c>
      <c r="X321" s="38">
        <v>66677.303085511347</v>
      </c>
      <c r="Y321" s="37">
        <v>75605.916109694983</v>
      </c>
      <c r="Z321" s="155">
        <v>0</v>
      </c>
      <c r="AA321" s="38">
        <v>7916.0984333284687</v>
      </c>
      <c r="AB321" s="38">
        <v>45176.505329590829</v>
      </c>
      <c r="AC321" s="38">
        <v>25548.49</v>
      </c>
      <c r="AD321" s="38">
        <v>3364.3890808727701</v>
      </c>
      <c r="AE321" s="38">
        <v>489</v>
      </c>
      <c r="AF321" s="38">
        <v>82494.482843792081</v>
      </c>
      <c r="AG321" s="146">
        <v>111843</v>
      </c>
      <c r="AH321" s="38">
        <v>118652</v>
      </c>
      <c r="AI321" s="38">
        <v>0</v>
      </c>
      <c r="AJ321" s="38">
        <v>6809</v>
      </c>
      <c r="AK321" s="38">
        <v>6809</v>
      </c>
      <c r="AL321" s="38">
        <v>111843</v>
      </c>
      <c r="AM321" s="38">
        <v>111843</v>
      </c>
      <c r="AN321" s="38">
        <v>0</v>
      </c>
      <c r="AO321" s="38">
        <v>64263.261004999978</v>
      </c>
      <c r="AP321" s="38">
        <v>57454.261004999978</v>
      </c>
      <c r="AQ321" s="38">
        <v>6809</v>
      </c>
      <c r="AR321" s="38">
        <v>-207837.32</v>
      </c>
      <c r="AS321" s="38">
        <v>0</v>
      </c>
    </row>
    <row r="322" spans="2:45" s="1" customFormat="1" ht="14.25" x14ac:dyDescent="0.2">
      <c r="B322" s="33" t="s">
        <v>1808</v>
      </c>
      <c r="C322" s="34" t="s">
        <v>1595</v>
      </c>
      <c r="D322" s="33" t="s">
        <v>1596</v>
      </c>
      <c r="E322" s="33" t="s">
        <v>13</v>
      </c>
      <c r="F322" s="33" t="s">
        <v>11</v>
      </c>
      <c r="G322" s="33" t="s">
        <v>16</v>
      </c>
      <c r="H322" s="33" t="s">
        <v>107</v>
      </c>
      <c r="I322" s="33" t="s">
        <v>10</v>
      </c>
      <c r="J322" s="33" t="s">
        <v>20</v>
      </c>
      <c r="K322" s="33" t="s">
        <v>1597</v>
      </c>
      <c r="L322" s="37">
        <v>48435</v>
      </c>
      <c r="M322" s="162">
        <v>1473309.8378050001</v>
      </c>
      <c r="N322" s="38">
        <v>-2374775</v>
      </c>
      <c r="O322" s="38">
        <v>1874680.2843482755</v>
      </c>
      <c r="P322" s="31">
        <v>-911922.16219499987</v>
      </c>
      <c r="Q322" s="39">
        <v>74684.867163000003</v>
      </c>
      <c r="R322" s="40">
        <v>911922.16219499987</v>
      </c>
      <c r="S322" s="40">
        <v>45309.040833160259</v>
      </c>
      <c r="T322" s="40">
        <v>1498626.7197963013</v>
      </c>
      <c r="U322" s="41">
        <v>2455871.1660462474</v>
      </c>
      <c r="V322" s="42">
        <v>2530556.0332092475</v>
      </c>
      <c r="W322" s="38">
        <v>2530556.0332092475</v>
      </c>
      <c r="X322" s="38">
        <v>1924595.2794764354</v>
      </c>
      <c r="Y322" s="37">
        <v>605960.75373281213</v>
      </c>
      <c r="Z322" s="155">
        <v>246867.31521816977</v>
      </c>
      <c r="AA322" s="38">
        <v>327181.64201551722</v>
      </c>
      <c r="AB322" s="38">
        <v>736764.3171785007</v>
      </c>
      <c r="AC322" s="38">
        <v>339742.82</v>
      </c>
      <c r="AD322" s="38">
        <v>25518.139559272659</v>
      </c>
      <c r="AE322" s="38">
        <v>221908.49</v>
      </c>
      <c r="AF322" s="38">
        <v>1897982.7239714605</v>
      </c>
      <c r="AG322" s="146">
        <v>727925</v>
      </c>
      <c r="AH322" s="38">
        <v>727925</v>
      </c>
      <c r="AI322" s="38">
        <v>232368</v>
      </c>
      <c r="AJ322" s="38">
        <v>232368</v>
      </c>
      <c r="AK322" s="38">
        <v>0</v>
      </c>
      <c r="AL322" s="38">
        <v>495557</v>
      </c>
      <c r="AM322" s="38">
        <v>495557</v>
      </c>
      <c r="AN322" s="38">
        <v>0</v>
      </c>
      <c r="AO322" s="38">
        <v>-911922.16219499987</v>
      </c>
      <c r="AP322" s="38">
        <v>-911922.16219499987</v>
      </c>
      <c r="AQ322" s="38">
        <v>0</v>
      </c>
      <c r="AR322" s="38">
        <v>-2374775</v>
      </c>
      <c r="AS322" s="38">
        <v>0</v>
      </c>
    </row>
    <row r="323" spans="2:45" s="1" customFormat="1" ht="14.25" x14ac:dyDescent="0.2">
      <c r="B323" s="33" t="s">
        <v>1808</v>
      </c>
      <c r="C323" s="34" t="s">
        <v>1298</v>
      </c>
      <c r="D323" s="33" t="s">
        <v>1299</v>
      </c>
      <c r="E323" s="33" t="s">
        <v>13</v>
      </c>
      <c r="F323" s="33" t="s">
        <v>11</v>
      </c>
      <c r="G323" s="33" t="s">
        <v>16</v>
      </c>
      <c r="H323" s="33" t="s">
        <v>107</v>
      </c>
      <c r="I323" s="33" t="s">
        <v>10</v>
      </c>
      <c r="J323" s="33" t="s">
        <v>12</v>
      </c>
      <c r="K323" s="33" t="s">
        <v>1300</v>
      </c>
      <c r="L323" s="37">
        <v>3181</v>
      </c>
      <c r="M323" s="162">
        <v>102987.103722</v>
      </c>
      <c r="N323" s="38">
        <v>-30223.519999999997</v>
      </c>
      <c r="O323" s="38">
        <v>19364.468232507206</v>
      </c>
      <c r="P323" s="31">
        <v>40263.58372200001</v>
      </c>
      <c r="Q323" s="39">
        <v>7632.4484460000003</v>
      </c>
      <c r="R323" s="40">
        <v>0</v>
      </c>
      <c r="S323" s="40">
        <v>5019.1573760019273</v>
      </c>
      <c r="T323" s="40">
        <v>1342.8426239980727</v>
      </c>
      <c r="U323" s="41">
        <v>6362.0343071055613</v>
      </c>
      <c r="V323" s="42">
        <v>13994.482753105562</v>
      </c>
      <c r="W323" s="38">
        <v>54258.066475105574</v>
      </c>
      <c r="X323" s="38">
        <v>9410.9200800019316</v>
      </c>
      <c r="Y323" s="37">
        <v>44847.146395103642</v>
      </c>
      <c r="Z323" s="155">
        <v>0</v>
      </c>
      <c r="AA323" s="38">
        <v>3580.7176813288106</v>
      </c>
      <c r="AB323" s="38">
        <v>18209.892903861979</v>
      </c>
      <c r="AC323" s="38">
        <v>13333.84</v>
      </c>
      <c r="AD323" s="38">
        <v>1341.9294769124997</v>
      </c>
      <c r="AE323" s="38">
        <v>0</v>
      </c>
      <c r="AF323" s="38">
        <v>36466.380062103286</v>
      </c>
      <c r="AG323" s="146">
        <v>86520</v>
      </c>
      <c r="AH323" s="38">
        <v>90550</v>
      </c>
      <c r="AI323" s="38">
        <v>4300</v>
      </c>
      <c r="AJ323" s="38">
        <v>8330</v>
      </c>
      <c r="AK323" s="38">
        <v>4030</v>
      </c>
      <c r="AL323" s="38">
        <v>82220</v>
      </c>
      <c r="AM323" s="38">
        <v>82220</v>
      </c>
      <c r="AN323" s="38">
        <v>0</v>
      </c>
      <c r="AO323" s="38">
        <v>40263.58372200001</v>
      </c>
      <c r="AP323" s="38">
        <v>36233.58372200001</v>
      </c>
      <c r="AQ323" s="38">
        <v>4030</v>
      </c>
      <c r="AR323" s="38">
        <v>-35473.519999999997</v>
      </c>
      <c r="AS323" s="38">
        <v>5250</v>
      </c>
    </row>
    <row r="324" spans="2:45" s="1" customFormat="1" ht="14.25" x14ac:dyDescent="0.2">
      <c r="B324" s="33" t="s">
        <v>1808</v>
      </c>
      <c r="C324" s="34" t="s">
        <v>1741</v>
      </c>
      <c r="D324" s="33" t="s">
        <v>1742</v>
      </c>
      <c r="E324" s="33" t="s">
        <v>13</v>
      </c>
      <c r="F324" s="33" t="s">
        <v>11</v>
      </c>
      <c r="G324" s="33" t="s">
        <v>16</v>
      </c>
      <c r="H324" s="33" t="s">
        <v>107</v>
      </c>
      <c r="I324" s="33" t="s">
        <v>10</v>
      </c>
      <c r="J324" s="33" t="s">
        <v>12</v>
      </c>
      <c r="K324" s="33" t="s">
        <v>1743</v>
      </c>
      <c r="L324" s="37">
        <v>2927</v>
      </c>
      <c r="M324" s="162">
        <v>64727.659470999999</v>
      </c>
      <c r="N324" s="38">
        <v>-9809.2799999999988</v>
      </c>
      <c r="O324" s="38">
        <v>0</v>
      </c>
      <c r="P324" s="31">
        <v>44457.509470999998</v>
      </c>
      <c r="Q324" s="39">
        <v>7273.2055979999996</v>
      </c>
      <c r="R324" s="40">
        <v>0</v>
      </c>
      <c r="S324" s="40">
        <v>4367.6411131445348</v>
      </c>
      <c r="T324" s="40">
        <v>1486.3588868554652</v>
      </c>
      <c r="U324" s="41">
        <v>5854.0315677139197</v>
      </c>
      <c r="V324" s="42">
        <v>13127.237165713919</v>
      </c>
      <c r="W324" s="38">
        <v>57584.746636713913</v>
      </c>
      <c r="X324" s="38">
        <v>8189.3270871445275</v>
      </c>
      <c r="Y324" s="37">
        <v>49395.419549569386</v>
      </c>
      <c r="Z324" s="155">
        <v>0</v>
      </c>
      <c r="AA324" s="38">
        <v>16780.89483499499</v>
      </c>
      <c r="AB324" s="38">
        <v>19087.435890546272</v>
      </c>
      <c r="AC324" s="38">
        <v>20740.75</v>
      </c>
      <c r="AD324" s="38">
        <v>491.05136407500027</v>
      </c>
      <c r="AE324" s="38">
        <v>1788.86</v>
      </c>
      <c r="AF324" s="38">
        <v>58888.992089616266</v>
      </c>
      <c r="AG324" s="146">
        <v>29094</v>
      </c>
      <c r="AH324" s="38">
        <v>56469.13</v>
      </c>
      <c r="AI324" s="38">
        <v>23716</v>
      </c>
      <c r="AJ324" s="38">
        <v>23716</v>
      </c>
      <c r="AK324" s="38">
        <v>0</v>
      </c>
      <c r="AL324" s="38">
        <v>5378</v>
      </c>
      <c r="AM324" s="38">
        <v>32753.129999999997</v>
      </c>
      <c r="AN324" s="38">
        <v>27375.129999999997</v>
      </c>
      <c r="AO324" s="38">
        <v>44457.509470999998</v>
      </c>
      <c r="AP324" s="38">
        <v>17082.379471</v>
      </c>
      <c r="AQ324" s="38">
        <v>27375.130000000005</v>
      </c>
      <c r="AR324" s="38">
        <v>-9809.2799999999988</v>
      </c>
      <c r="AS324" s="38">
        <v>0</v>
      </c>
    </row>
    <row r="325" spans="2:45" s="1" customFormat="1" ht="14.25" x14ac:dyDescent="0.2">
      <c r="B325" s="33" t="s">
        <v>1808</v>
      </c>
      <c r="C325" s="34" t="s">
        <v>1651</v>
      </c>
      <c r="D325" s="33" t="s">
        <v>1652</v>
      </c>
      <c r="E325" s="33" t="s">
        <v>13</v>
      </c>
      <c r="F325" s="33" t="s">
        <v>11</v>
      </c>
      <c r="G325" s="33" t="s">
        <v>16</v>
      </c>
      <c r="H325" s="33" t="s">
        <v>107</v>
      </c>
      <c r="I325" s="33" t="s">
        <v>10</v>
      </c>
      <c r="J325" s="33" t="s">
        <v>21</v>
      </c>
      <c r="K325" s="33" t="s">
        <v>1653</v>
      </c>
      <c r="L325" s="37">
        <v>10314</v>
      </c>
      <c r="M325" s="162">
        <v>322914.62067899999</v>
      </c>
      <c r="N325" s="38">
        <v>-436966</v>
      </c>
      <c r="O325" s="38">
        <v>256479.26801116113</v>
      </c>
      <c r="P325" s="31">
        <v>13535.620678999985</v>
      </c>
      <c r="Q325" s="39">
        <v>23822.959008000002</v>
      </c>
      <c r="R325" s="40">
        <v>0</v>
      </c>
      <c r="S325" s="40">
        <v>15639.093301720291</v>
      </c>
      <c r="T325" s="40">
        <v>209130.52191516117</v>
      </c>
      <c r="U325" s="41">
        <v>224770.82728775797</v>
      </c>
      <c r="V325" s="42">
        <v>248593.78629575798</v>
      </c>
      <c r="W325" s="38">
        <v>262129.40697475796</v>
      </c>
      <c r="X325" s="38">
        <v>262128.19490388146</v>
      </c>
      <c r="Y325" s="37">
        <v>1.212070876499638</v>
      </c>
      <c r="Z325" s="155">
        <v>0</v>
      </c>
      <c r="AA325" s="38">
        <v>19969.206945182417</v>
      </c>
      <c r="AB325" s="38">
        <v>60842.951278646789</v>
      </c>
      <c r="AC325" s="38">
        <v>43233.33</v>
      </c>
      <c r="AD325" s="38">
        <v>4379.7980412135848</v>
      </c>
      <c r="AE325" s="38">
        <v>371.41</v>
      </c>
      <c r="AF325" s="38">
        <v>128796.69626504279</v>
      </c>
      <c r="AG325" s="146">
        <v>189425</v>
      </c>
      <c r="AH325" s="38">
        <v>190425</v>
      </c>
      <c r="AI325" s="38">
        <v>20000</v>
      </c>
      <c r="AJ325" s="38">
        <v>21000</v>
      </c>
      <c r="AK325" s="38">
        <v>1000</v>
      </c>
      <c r="AL325" s="38">
        <v>169425</v>
      </c>
      <c r="AM325" s="38">
        <v>169425</v>
      </c>
      <c r="AN325" s="38">
        <v>0</v>
      </c>
      <c r="AO325" s="38">
        <v>13535.620678999985</v>
      </c>
      <c r="AP325" s="38">
        <v>12535.620678999985</v>
      </c>
      <c r="AQ325" s="38">
        <v>1000</v>
      </c>
      <c r="AR325" s="38">
        <v>-436966</v>
      </c>
      <c r="AS325" s="38">
        <v>0</v>
      </c>
    </row>
    <row r="326" spans="2:45" s="1" customFormat="1" ht="14.25" x14ac:dyDescent="0.2">
      <c r="B326" s="33" t="s">
        <v>1808</v>
      </c>
      <c r="C326" s="34" t="s">
        <v>786</v>
      </c>
      <c r="D326" s="33" t="s">
        <v>787</v>
      </c>
      <c r="E326" s="33" t="s">
        <v>13</v>
      </c>
      <c r="F326" s="33" t="s">
        <v>11</v>
      </c>
      <c r="G326" s="33" t="s">
        <v>16</v>
      </c>
      <c r="H326" s="33" t="s">
        <v>107</v>
      </c>
      <c r="I326" s="33" t="s">
        <v>10</v>
      </c>
      <c r="J326" s="33" t="s">
        <v>21</v>
      </c>
      <c r="K326" s="33" t="s">
        <v>788</v>
      </c>
      <c r="L326" s="37">
        <v>15080</v>
      </c>
      <c r="M326" s="162">
        <v>495345.293634</v>
      </c>
      <c r="N326" s="38">
        <v>-332750</v>
      </c>
      <c r="O326" s="38">
        <v>249299.22817762502</v>
      </c>
      <c r="P326" s="31">
        <v>185787.19363400002</v>
      </c>
      <c r="Q326" s="39">
        <v>37149.673326999997</v>
      </c>
      <c r="R326" s="40">
        <v>0</v>
      </c>
      <c r="S326" s="40">
        <v>30560.665016011739</v>
      </c>
      <c r="T326" s="40">
        <v>43355.554889198655</v>
      </c>
      <c r="U326" s="41">
        <v>73916.618498665121</v>
      </c>
      <c r="V326" s="42">
        <v>111066.29182566512</v>
      </c>
      <c r="W326" s="38">
        <v>296853.48545966513</v>
      </c>
      <c r="X326" s="38">
        <v>110404.19001063672</v>
      </c>
      <c r="Y326" s="37">
        <v>186449.2954490284</v>
      </c>
      <c r="Z326" s="155">
        <v>0</v>
      </c>
      <c r="AA326" s="38">
        <v>82522.337114427821</v>
      </c>
      <c r="AB326" s="38">
        <v>129064.412506762</v>
      </c>
      <c r="AC326" s="38">
        <v>63211.03</v>
      </c>
      <c r="AD326" s="38">
        <v>7614.7528707999982</v>
      </c>
      <c r="AE326" s="38">
        <v>4732.78</v>
      </c>
      <c r="AF326" s="38">
        <v>287145.31249198981</v>
      </c>
      <c r="AG326" s="146">
        <v>180364</v>
      </c>
      <c r="AH326" s="38">
        <v>200689.9</v>
      </c>
      <c r="AI326" s="38">
        <v>0</v>
      </c>
      <c r="AJ326" s="38">
        <v>20325.900000000001</v>
      </c>
      <c r="AK326" s="38">
        <v>20325.900000000001</v>
      </c>
      <c r="AL326" s="38">
        <v>180364</v>
      </c>
      <c r="AM326" s="38">
        <v>180364</v>
      </c>
      <c r="AN326" s="38">
        <v>0</v>
      </c>
      <c r="AO326" s="38">
        <v>185787.19363400002</v>
      </c>
      <c r="AP326" s="38">
        <v>165461.29363400003</v>
      </c>
      <c r="AQ326" s="38">
        <v>20325.899999999994</v>
      </c>
      <c r="AR326" s="38">
        <v>-332750</v>
      </c>
      <c r="AS326" s="38">
        <v>0</v>
      </c>
    </row>
    <row r="327" spans="2:45" s="1" customFormat="1" ht="14.25" x14ac:dyDescent="0.2">
      <c r="B327" s="33" t="s">
        <v>1808</v>
      </c>
      <c r="C327" s="34" t="s">
        <v>783</v>
      </c>
      <c r="D327" s="33" t="s">
        <v>784</v>
      </c>
      <c r="E327" s="33" t="s">
        <v>13</v>
      </c>
      <c r="F327" s="33" t="s">
        <v>11</v>
      </c>
      <c r="G327" s="33" t="s">
        <v>16</v>
      </c>
      <c r="H327" s="33" t="s">
        <v>107</v>
      </c>
      <c r="I327" s="33" t="s">
        <v>10</v>
      </c>
      <c r="J327" s="33" t="s">
        <v>21</v>
      </c>
      <c r="K327" s="33" t="s">
        <v>785</v>
      </c>
      <c r="L327" s="37">
        <v>12197</v>
      </c>
      <c r="M327" s="162">
        <v>477423.64223499998</v>
      </c>
      <c r="N327" s="38">
        <v>-184036</v>
      </c>
      <c r="O327" s="38">
        <v>78507.246900220285</v>
      </c>
      <c r="P327" s="31">
        <v>435687.84223499999</v>
      </c>
      <c r="Q327" s="39">
        <v>36540.201621</v>
      </c>
      <c r="R327" s="40">
        <v>0</v>
      </c>
      <c r="S327" s="40">
        <v>22758.810346294453</v>
      </c>
      <c r="T327" s="40">
        <v>1635.1896537055472</v>
      </c>
      <c r="U327" s="41">
        <v>24394.131544723838</v>
      </c>
      <c r="V327" s="42">
        <v>60934.333165723838</v>
      </c>
      <c r="W327" s="38">
        <v>496622.17540072382</v>
      </c>
      <c r="X327" s="38">
        <v>42672.769399294455</v>
      </c>
      <c r="Y327" s="37">
        <v>453949.40600142936</v>
      </c>
      <c r="Z327" s="155">
        <v>121812.32674746543</v>
      </c>
      <c r="AA327" s="38">
        <v>71339.071127166564</v>
      </c>
      <c r="AB327" s="38">
        <v>162803.39915418261</v>
      </c>
      <c r="AC327" s="38">
        <v>75705.259999999995</v>
      </c>
      <c r="AD327" s="38">
        <v>10462.61</v>
      </c>
      <c r="AE327" s="38">
        <v>31529.48</v>
      </c>
      <c r="AF327" s="38">
        <v>473652.14702881454</v>
      </c>
      <c r="AG327" s="146">
        <v>204879</v>
      </c>
      <c r="AH327" s="38">
        <v>211151.2</v>
      </c>
      <c r="AI327" s="38">
        <v>24000</v>
      </c>
      <c r="AJ327" s="38">
        <v>30272.2</v>
      </c>
      <c r="AK327" s="38">
        <v>6272.2000000000007</v>
      </c>
      <c r="AL327" s="38">
        <v>180879</v>
      </c>
      <c r="AM327" s="38">
        <v>180879</v>
      </c>
      <c r="AN327" s="38">
        <v>0</v>
      </c>
      <c r="AO327" s="38">
        <v>435687.84223499999</v>
      </c>
      <c r="AP327" s="38">
        <v>429415.64223499998</v>
      </c>
      <c r="AQ327" s="38">
        <v>6272.2000000000116</v>
      </c>
      <c r="AR327" s="38">
        <v>-184036</v>
      </c>
      <c r="AS327" s="38">
        <v>0</v>
      </c>
    </row>
    <row r="328" spans="2:45" s="1" customFormat="1" ht="14.25" x14ac:dyDescent="0.2">
      <c r="B328" s="33" t="s">
        <v>1808</v>
      </c>
      <c r="C328" s="34" t="s">
        <v>709</v>
      </c>
      <c r="D328" s="33" t="s">
        <v>710</v>
      </c>
      <c r="E328" s="33" t="s">
        <v>13</v>
      </c>
      <c r="F328" s="33" t="s">
        <v>11</v>
      </c>
      <c r="G328" s="33" t="s">
        <v>16</v>
      </c>
      <c r="H328" s="33" t="s">
        <v>107</v>
      </c>
      <c r="I328" s="33" t="s">
        <v>10</v>
      </c>
      <c r="J328" s="33" t="s">
        <v>18</v>
      </c>
      <c r="K328" s="33" t="s">
        <v>711</v>
      </c>
      <c r="L328" s="37">
        <v>8437</v>
      </c>
      <c r="M328" s="162">
        <v>336007.670858</v>
      </c>
      <c r="N328" s="38">
        <v>-24178</v>
      </c>
      <c r="O328" s="38">
        <v>0</v>
      </c>
      <c r="P328" s="31">
        <v>435337.11185799999</v>
      </c>
      <c r="Q328" s="39">
        <v>37268.973909</v>
      </c>
      <c r="R328" s="40">
        <v>0</v>
      </c>
      <c r="S328" s="40">
        <v>29631.963306297093</v>
      </c>
      <c r="T328" s="40">
        <v>-689.47026099891082</v>
      </c>
      <c r="U328" s="41">
        <v>28942.64911778547</v>
      </c>
      <c r="V328" s="42">
        <v>66211.62302678547</v>
      </c>
      <c r="W328" s="38">
        <v>501548.73488478549</v>
      </c>
      <c r="X328" s="38">
        <v>55559.931199297134</v>
      </c>
      <c r="Y328" s="37">
        <v>445988.80368548835</v>
      </c>
      <c r="Z328" s="155">
        <v>0</v>
      </c>
      <c r="AA328" s="38">
        <v>7320.1672630264402</v>
      </c>
      <c r="AB328" s="38">
        <v>78286.657541975015</v>
      </c>
      <c r="AC328" s="38">
        <v>35365.480000000003</v>
      </c>
      <c r="AD328" s="38">
        <v>3677.82</v>
      </c>
      <c r="AE328" s="38">
        <v>1091.2</v>
      </c>
      <c r="AF328" s="38">
        <v>125741.32480500145</v>
      </c>
      <c r="AG328" s="146">
        <v>53516</v>
      </c>
      <c r="AH328" s="38">
        <v>123507.44100000001</v>
      </c>
      <c r="AI328" s="38">
        <v>0</v>
      </c>
      <c r="AJ328" s="38">
        <v>30759.5</v>
      </c>
      <c r="AK328" s="38">
        <v>30759.5</v>
      </c>
      <c r="AL328" s="38">
        <v>53516</v>
      </c>
      <c r="AM328" s="38">
        <v>92747.941000000006</v>
      </c>
      <c r="AN328" s="38">
        <v>39231.941000000006</v>
      </c>
      <c r="AO328" s="38">
        <v>435337.11185799999</v>
      </c>
      <c r="AP328" s="38">
        <v>365345.670858</v>
      </c>
      <c r="AQ328" s="38">
        <v>69991.440999999992</v>
      </c>
      <c r="AR328" s="38">
        <v>-24178</v>
      </c>
      <c r="AS328" s="38">
        <v>0</v>
      </c>
    </row>
    <row r="329" spans="2:45" s="1" customFormat="1" ht="14.25" x14ac:dyDescent="0.2">
      <c r="B329" s="33" t="s">
        <v>1808</v>
      </c>
      <c r="C329" s="34" t="s">
        <v>136</v>
      </c>
      <c r="D329" s="33" t="s">
        <v>137</v>
      </c>
      <c r="E329" s="33" t="s">
        <v>13</v>
      </c>
      <c r="F329" s="33" t="s">
        <v>11</v>
      </c>
      <c r="G329" s="33" t="s">
        <v>16</v>
      </c>
      <c r="H329" s="33" t="s">
        <v>107</v>
      </c>
      <c r="I329" s="33" t="s">
        <v>10</v>
      </c>
      <c r="J329" s="33" t="s">
        <v>12</v>
      </c>
      <c r="K329" s="33" t="s">
        <v>138</v>
      </c>
      <c r="L329" s="37">
        <v>4154</v>
      </c>
      <c r="M329" s="162">
        <v>121321.140193</v>
      </c>
      <c r="N329" s="38">
        <v>-43302.67</v>
      </c>
      <c r="O329" s="38">
        <v>30800.039241727551</v>
      </c>
      <c r="P329" s="31">
        <v>44569.844212299999</v>
      </c>
      <c r="Q329" s="39">
        <v>11615.502499</v>
      </c>
      <c r="R329" s="40">
        <v>0</v>
      </c>
      <c r="S329" s="40">
        <v>8428.5104068603796</v>
      </c>
      <c r="T329" s="40">
        <v>-6.5126650450638408</v>
      </c>
      <c r="U329" s="41">
        <v>8422.0431574653576</v>
      </c>
      <c r="V329" s="42">
        <v>20037.545656465358</v>
      </c>
      <c r="W329" s="38">
        <v>64607.389868765356</v>
      </c>
      <c r="X329" s="38">
        <v>15803.457012860381</v>
      </c>
      <c r="Y329" s="37">
        <v>48803.932855904975</v>
      </c>
      <c r="Z329" s="155">
        <v>0</v>
      </c>
      <c r="AA329" s="38">
        <v>10769.819998065856</v>
      </c>
      <c r="AB329" s="38">
        <v>27014.401268629503</v>
      </c>
      <c r="AC329" s="38">
        <v>17412.38</v>
      </c>
      <c r="AD329" s="38">
        <v>3899.5</v>
      </c>
      <c r="AE329" s="38">
        <v>553.65</v>
      </c>
      <c r="AF329" s="38">
        <v>59649.751266695363</v>
      </c>
      <c r="AG329" s="146">
        <v>35784</v>
      </c>
      <c r="AH329" s="38">
        <v>58615.374019299998</v>
      </c>
      <c r="AI329" s="38">
        <v>0</v>
      </c>
      <c r="AJ329" s="38">
        <v>12132.114019300001</v>
      </c>
      <c r="AK329" s="38">
        <v>12132.114019300001</v>
      </c>
      <c r="AL329" s="38">
        <v>35784</v>
      </c>
      <c r="AM329" s="38">
        <v>46483.259999999995</v>
      </c>
      <c r="AN329" s="38">
        <v>10699.259999999995</v>
      </c>
      <c r="AO329" s="38">
        <v>44569.844212299999</v>
      </c>
      <c r="AP329" s="38">
        <v>21738.470193000001</v>
      </c>
      <c r="AQ329" s="38">
        <v>22831.374019299998</v>
      </c>
      <c r="AR329" s="38">
        <v>-43302.67</v>
      </c>
      <c r="AS329" s="38">
        <v>0</v>
      </c>
    </row>
    <row r="330" spans="2:45" s="1" customFormat="1" ht="14.25" x14ac:dyDescent="0.2">
      <c r="B330" s="33" t="s">
        <v>1808</v>
      </c>
      <c r="C330" s="34" t="s">
        <v>320</v>
      </c>
      <c r="D330" s="33" t="s">
        <v>321</v>
      </c>
      <c r="E330" s="33" t="s">
        <v>13</v>
      </c>
      <c r="F330" s="33" t="s">
        <v>11</v>
      </c>
      <c r="G330" s="33" t="s">
        <v>16</v>
      </c>
      <c r="H330" s="33" t="s">
        <v>107</v>
      </c>
      <c r="I330" s="33" t="s">
        <v>10</v>
      </c>
      <c r="J330" s="33" t="s">
        <v>18</v>
      </c>
      <c r="K330" s="33" t="s">
        <v>322</v>
      </c>
      <c r="L330" s="37">
        <v>5959</v>
      </c>
      <c r="M330" s="162">
        <v>186761.71369200002</v>
      </c>
      <c r="N330" s="38">
        <v>63412</v>
      </c>
      <c r="O330" s="38">
        <v>0</v>
      </c>
      <c r="P330" s="31">
        <v>295718.00069200003</v>
      </c>
      <c r="Q330" s="39">
        <v>11805.956990999999</v>
      </c>
      <c r="R330" s="40">
        <v>0</v>
      </c>
      <c r="S330" s="40">
        <v>9839.4793725752079</v>
      </c>
      <c r="T330" s="40">
        <v>2078.5206274247921</v>
      </c>
      <c r="U330" s="41">
        <v>11918.064267853517</v>
      </c>
      <c r="V330" s="42">
        <v>23724.021258853514</v>
      </c>
      <c r="W330" s="38">
        <v>319442.02195085352</v>
      </c>
      <c r="X330" s="38">
        <v>18449.023823575175</v>
      </c>
      <c r="Y330" s="37">
        <v>300992.99812727835</v>
      </c>
      <c r="Z330" s="155">
        <v>0</v>
      </c>
      <c r="AA330" s="38">
        <v>7199.0500677131631</v>
      </c>
      <c r="AB330" s="38">
        <v>41267.711667998366</v>
      </c>
      <c r="AC330" s="38">
        <v>24978.42</v>
      </c>
      <c r="AD330" s="38">
        <v>3198.2833533750004</v>
      </c>
      <c r="AE330" s="38">
        <v>841.32</v>
      </c>
      <c r="AF330" s="38">
        <v>77484.785089086523</v>
      </c>
      <c r="AG330" s="146">
        <v>56408</v>
      </c>
      <c r="AH330" s="38">
        <v>65507.287000000004</v>
      </c>
      <c r="AI330" s="38">
        <v>0</v>
      </c>
      <c r="AJ330" s="38">
        <v>0</v>
      </c>
      <c r="AK330" s="38">
        <v>0</v>
      </c>
      <c r="AL330" s="38">
        <v>56408</v>
      </c>
      <c r="AM330" s="38">
        <v>65507.287000000004</v>
      </c>
      <c r="AN330" s="38">
        <v>9099.2870000000039</v>
      </c>
      <c r="AO330" s="38">
        <v>295718.00069200003</v>
      </c>
      <c r="AP330" s="38">
        <v>286618.71369200002</v>
      </c>
      <c r="AQ330" s="38">
        <v>9099.2870000000112</v>
      </c>
      <c r="AR330" s="38">
        <v>63412</v>
      </c>
      <c r="AS330" s="38">
        <v>0</v>
      </c>
    </row>
    <row r="331" spans="2:45" s="1" customFormat="1" ht="14.25" x14ac:dyDescent="0.2">
      <c r="B331" s="33" t="s">
        <v>1808</v>
      </c>
      <c r="C331" s="34" t="s">
        <v>166</v>
      </c>
      <c r="D331" s="33" t="s">
        <v>167</v>
      </c>
      <c r="E331" s="33" t="s">
        <v>13</v>
      </c>
      <c r="F331" s="33" t="s">
        <v>11</v>
      </c>
      <c r="G331" s="33" t="s">
        <v>16</v>
      </c>
      <c r="H331" s="33" t="s">
        <v>107</v>
      </c>
      <c r="I331" s="33" t="s">
        <v>10</v>
      </c>
      <c r="J331" s="33" t="s">
        <v>18</v>
      </c>
      <c r="K331" s="33" t="s">
        <v>168</v>
      </c>
      <c r="L331" s="37">
        <v>7018</v>
      </c>
      <c r="M331" s="162">
        <v>295470.84635900002</v>
      </c>
      <c r="N331" s="38">
        <v>-81487</v>
      </c>
      <c r="O331" s="38">
        <v>28853.508369602128</v>
      </c>
      <c r="P331" s="31">
        <v>258658.84635900002</v>
      </c>
      <c r="Q331" s="39">
        <v>28763.907755</v>
      </c>
      <c r="R331" s="40">
        <v>0</v>
      </c>
      <c r="S331" s="40">
        <v>20378.315987436396</v>
      </c>
      <c r="T331" s="40">
        <v>-342.7536319246974</v>
      </c>
      <c r="U331" s="41">
        <v>20035.670397346454</v>
      </c>
      <c r="V331" s="42">
        <v>48799.578152346454</v>
      </c>
      <c r="W331" s="38">
        <v>307458.4245113465</v>
      </c>
      <c r="X331" s="38">
        <v>38209.342476436461</v>
      </c>
      <c r="Y331" s="37">
        <v>269249.08203491004</v>
      </c>
      <c r="Z331" s="155">
        <v>0</v>
      </c>
      <c r="AA331" s="38">
        <v>9872.0972032377649</v>
      </c>
      <c r="AB331" s="38">
        <v>58252.057113565992</v>
      </c>
      <c r="AC331" s="38">
        <v>29417.439999999999</v>
      </c>
      <c r="AD331" s="38">
        <v>162.5</v>
      </c>
      <c r="AE331" s="38">
        <v>0</v>
      </c>
      <c r="AF331" s="38">
        <v>97704.094316803763</v>
      </c>
      <c r="AG331" s="146">
        <v>91703</v>
      </c>
      <c r="AH331" s="38">
        <v>91703</v>
      </c>
      <c r="AI331" s="38">
        <v>14508</v>
      </c>
      <c r="AJ331" s="38">
        <v>14508</v>
      </c>
      <c r="AK331" s="38">
        <v>0</v>
      </c>
      <c r="AL331" s="38">
        <v>77195</v>
      </c>
      <c r="AM331" s="38">
        <v>77195</v>
      </c>
      <c r="AN331" s="38">
        <v>0</v>
      </c>
      <c r="AO331" s="38">
        <v>258658.84635900002</v>
      </c>
      <c r="AP331" s="38">
        <v>258658.84635900002</v>
      </c>
      <c r="AQ331" s="38">
        <v>0</v>
      </c>
      <c r="AR331" s="38">
        <v>-81487</v>
      </c>
      <c r="AS331" s="38">
        <v>0</v>
      </c>
    </row>
    <row r="332" spans="2:45" s="1" customFormat="1" ht="14.25" x14ac:dyDescent="0.2">
      <c r="B332" s="33" t="s">
        <v>1808</v>
      </c>
      <c r="C332" s="34" t="s">
        <v>843</v>
      </c>
      <c r="D332" s="33" t="s">
        <v>844</v>
      </c>
      <c r="E332" s="33" t="s">
        <v>13</v>
      </c>
      <c r="F332" s="33" t="s">
        <v>11</v>
      </c>
      <c r="G332" s="33" t="s">
        <v>16</v>
      </c>
      <c r="H332" s="33" t="s">
        <v>107</v>
      </c>
      <c r="I332" s="33" t="s">
        <v>10</v>
      </c>
      <c r="J332" s="33" t="s">
        <v>12</v>
      </c>
      <c r="K332" s="33" t="s">
        <v>845</v>
      </c>
      <c r="L332" s="37">
        <v>2785</v>
      </c>
      <c r="M332" s="162">
        <v>117814.91582900001</v>
      </c>
      <c r="N332" s="38">
        <v>-31107.760000000002</v>
      </c>
      <c r="O332" s="38">
        <v>14488.882055726739</v>
      </c>
      <c r="P332" s="31">
        <v>31073.155828999996</v>
      </c>
      <c r="Q332" s="39">
        <v>7975.696003</v>
      </c>
      <c r="R332" s="40">
        <v>0</v>
      </c>
      <c r="S332" s="40">
        <v>6439.2966582881872</v>
      </c>
      <c r="T332" s="40">
        <v>-46.978830357632432</v>
      </c>
      <c r="U332" s="41">
        <v>6392.3522985251011</v>
      </c>
      <c r="V332" s="42">
        <v>14368.048301525101</v>
      </c>
      <c r="W332" s="38">
        <v>45441.204130525097</v>
      </c>
      <c r="X332" s="38">
        <v>12073.681234288182</v>
      </c>
      <c r="Y332" s="37">
        <v>33367.522896236915</v>
      </c>
      <c r="Z332" s="155">
        <v>0</v>
      </c>
      <c r="AA332" s="38">
        <v>2038.1488896980363</v>
      </c>
      <c r="AB332" s="38">
        <v>20057.648713239418</v>
      </c>
      <c r="AC332" s="38">
        <v>11673.92</v>
      </c>
      <c r="AD332" s="38">
        <v>1426.925</v>
      </c>
      <c r="AE332" s="38">
        <v>0</v>
      </c>
      <c r="AF332" s="38">
        <v>35196.642602937456</v>
      </c>
      <c r="AG332" s="146">
        <v>46245</v>
      </c>
      <c r="AH332" s="38">
        <v>54595</v>
      </c>
      <c r="AI332" s="38">
        <v>0</v>
      </c>
      <c r="AJ332" s="38">
        <v>8350</v>
      </c>
      <c r="AK332" s="38">
        <v>8350</v>
      </c>
      <c r="AL332" s="38">
        <v>46245</v>
      </c>
      <c r="AM332" s="38">
        <v>46245</v>
      </c>
      <c r="AN332" s="38">
        <v>0</v>
      </c>
      <c r="AO332" s="38">
        <v>31073.155828999996</v>
      </c>
      <c r="AP332" s="38">
        <v>22723.155828999996</v>
      </c>
      <c r="AQ332" s="38">
        <v>8350</v>
      </c>
      <c r="AR332" s="38">
        <v>-31107.760000000002</v>
      </c>
      <c r="AS332" s="38">
        <v>0</v>
      </c>
    </row>
    <row r="333" spans="2:45" s="1" customFormat="1" ht="14.25" x14ac:dyDescent="0.2">
      <c r="B333" s="33" t="s">
        <v>1808</v>
      </c>
      <c r="C333" s="34" t="s">
        <v>1762</v>
      </c>
      <c r="D333" s="33" t="s">
        <v>1763</v>
      </c>
      <c r="E333" s="33" t="s">
        <v>13</v>
      </c>
      <c r="F333" s="33" t="s">
        <v>11</v>
      </c>
      <c r="G333" s="33" t="s">
        <v>16</v>
      </c>
      <c r="H333" s="33" t="s">
        <v>107</v>
      </c>
      <c r="I333" s="33" t="s">
        <v>10</v>
      </c>
      <c r="J333" s="33" t="s">
        <v>20</v>
      </c>
      <c r="K333" s="33" t="s">
        <v>1764</v>
      </c>
      <c r="L333" s="37">
        <v>26056</v>
      </c>
      <c r="M333" s="162">
        <v>2324731.2837700001</v>
      </c>
      <c r="N333" s="38">
        <v>-2013518.38</v>
      </c>
      <c r="O333" s="38">
        <v>1460573.276118088</v>
      </c>
      <c r="P333" s="31">
        <v>1450297.4037700002</v>
      </c>
      <c r="Q333" s="39">
        <v>82289.469935000001</v>
      </c>
      <c r="R333" s="40">
        <v>0</v>
      </c>
      <c r="S333" s="40">
        <v>39892.795859443897</v>
      </c>
      <c r="T333" s="40">
        <v>12219.204140556103</v>
      </c>
      <c r="U333" s="41">
        <v>52112.281014128421</v>
      </c>
      <c r="V333" s="42">
        <v>134401.75094912841</v>
      </c>
      <c r="W333" s="38">
        <v>1584699.1547191287</v>
      </c>
      <c r="X333" s="38">
        <v>74798.992236444261</v>
      </c>
      <c r="Y333" s="37">
        <v>1509900.1624826845</v>
      </c>
      <c r="Z333" s="155">
        <v>1610860.1488179083</v>
      </c>
      <c r="AA333" s="38">
        <v>395362.79638417007</v>
      </c>
      <c r="AB333" s="38">
        <v>665571.04140743741</v>
      </c>
      <c r="AC333" s="38">
        <v>109219.27</v>
      </c>
      <c r="AD333" s="38">
        <v>71996.43906935319</v>
      </c>
      <c r="AE333" s="38">
        <v>501212.44</v>
      </c>
      <c r="AF333" s="38">
        <v>3354222.1356788687</v>
      </c>
      <c r="AG333" s="146">
        <v>2245100</v>
      </c>
      <c r="AH333" s="38">
        <v>2415610.5</v>
      </c>
      <c r="AI333" s="38">
        <v>60024</v>
      </c>
      <c r="AJ333" s="38">
        <v>230534.5</v>
      </c>
      <c r="AK333" s="38">
        <v>170510.5</v>
      </c>
      <c r="AL333" s="38">
        <v>2185076</v>
      </c>
      <c r="AM333" s="38">
        <v>2185076</v>
      </c>
      <c r="AN333" s="38">
        <v>0</v>
      </c>
      <c r="AO333" s="38">
        <v>1450297.4037700002</v>
      </c>
      <c r="AP333" s="38">
        <v>1279786.9037700002</v>
      </c>
      <c r="AQ333" s="38">
        <v>170510.5</v>
      </c>
      <c r="AR333" s="38">
        <v>-2013518.38</v>
      </c>
      <c r="AS333" s="38">
        <v>0</v>
      </c>
    </row>
    <row r="334" spans="2:45" s="1" customFormat="1" ht="14.25" x14ac:dyDescent="0.2">
      <c r="B334" s="33" t="s">
        <v>1808</v>
      </c>
      <c r="C334" s="34" t="s">
        <v>305</v>
      </c>
      <c r="D334" s="33" t="s">
        <v>306</v>
      </c>
      <c r="E334" s="33" t="s">
        <v>13</v>
      </c>
      <c r="F334" s="33" t="s">
        <v>11</v>
      </c>
      <c r="G334" s="33" t="s">
        <v>16</v>
      </c>
      <c r="H334" s="33" t="s">
        <v>107</v>
      </c>
      <c r="I334" s="33" t="s">
        <v>10</v>
      </c>
      <c r="J334" s="33" t="s">
        <v>21</v>
      </c>
      <c r="K334" s="33" t="s">
        <v>307</v>
      </c>
      <c r="L334" s="37">
        <v>17495</v>
      </c>
      <c r="M334" s="162">
        <v>557101.14337399998</v>
      </c>
      <c r="N334" s="38">
        <v>-298546</v>
      </c>
      <c r="O334" s="38">
        <v>229116.48270188872</v>
      </c>
      <c r="P334" s="31">
        <v>285262.94337400002</v>
      </c>
      <c r="Q334" s="39">
        <v>54759.115976000001</v>
      </c>
      <c r="R334" s="40">
        <v>0</v>
      </c>
      <c r="S334" s="40">
        <v>39475.58222515801</v>
      </c>
      <c r="T334" s="40">
        <v>-242.41138442412921</v>
      </c>
      <c r="U334" s="41">
        <v>39233.382405734439</v>
      </c>
      <c r="V334" s="42">
        <v>93992.498381734447</v>
      </c>
      <c r="W334" s="38">
        <v>379255.4417557345</v>
      </c>
      <c r="X334" s="38">
        <v>74016.716672157985</v>
      </c>
      <c r="Y334" s="37">
        <v>305238.72508357652</v>
      </c>
      <c r="Z334" s="155">
        <v>54940.065413036005</v>
      </c>
      <c r="AA334" s="38">
        <v>14368.970153215767</v>
      </c>
      <c r="AB334" s="38">
        <v>131075.44487648047</v>
      </c>
      <c r="AC334" s="38">
        <v>73334.02</v>
      </c>
      <c r="AD334" s="38">
        <v>7015.8677303999993</v>
      </c>
      <c r="AE334" s="38">
        <v>12362.81</v>
      </c>
      <c r="AF334" s="38">
        <v>293097.17817313224</v>
      </c>
      <c r="AG334" s="146">
        <v>237838</v>
      </c>
      <c r="AH334" s="38">
        <v>266720.8</v>
      </c>
      <c r="AI334" s="38">
        <v>0</v>
      </c>
      <c r="AJ334" s="38">
        <v>28882.800000000003</v>
      </c>
      <c r="AK334" s="38">
        <v>28882.800000000003</v>
      </c>
      <c r="AL334" s="38">
        <v>237838</v>
      </c>
      <c r="AM334" s="38">
        <v>237838</v>
      </c>
      <c r="AN334" s="38">
        <v>0</v>
      </c>
      <c r="AO334" s="38">
        <v>285262.94337400002</v>
      </c>
      <c r="AP334" s="38">
        <v>256380.14337400004</v>
      </c>
      <c r="AQ334" s="38">
        <v>28882.799999999988</v>
      </c>
      <c r="AR334" s="38">
        <v>-298546</v>
      </c>
      <c r="AS334" s="38">
        <v>0</v>
      </c>
    </row>
    <row r="335" spans="2:45" s="1" customFormat="1" ht="14.25" x14ac:dyDescent="0.2">
      <c r="B335" s="33" t="s">
        <v>1808</v>
      </c>
      <c r="C335" s="34" t="s">
        <v>1316</v>
      </c>
      <c r="D335" s="33" t="s">
        <v>1317</v>
      </c>
      <c r="E335" s="33" t="s">
        <v>13</v>
      </c>
      <c r="F335" s="33" t="s">
        <v>11</v>
      </c>
      <c r="G335" s="33" t="s">
        <v>16</v>
      </c>
      <c r="H335" s="33" t="s">
        <v>107</v>
      </c>
      <c r="I335" s="33" t="s">
        <v>10</v>
      </c>
      <c r="J335" s="33" t="s">
        <v>20</v>
      </c>
      <c r="K335" s="33" t="s">
        <v>1318</v>
      </c>
      <c r="L335" s="37">
        <v>21506</v>
      </c>
      <c r="M335" s="162">
        <v>503196.279522</v>
      </c>
      <c r="N335" s="38">
        <v>-364409</v>
      </c>
      <c r="O335" s="38">
        <v>107312.74444711076</v>
      </c>
      <c r="P335" s="31">
        <v>189151.279522</v>
      </c>
      <c r="Q335" s="39">
        <v>43047.085077999996</v>
      </c>
      <c r="R335" s="40">
        <v>0</v>
      </c>
      <c r="S335" s="40">
        <v>36446.356856013997</v>
      </c>
      <c r="T335" s="40">
        <v>6565.6431439860025</v>
      </c>
      <c r="U335" s="41">
        <v>43012.231942349004</v>
      </c>
      <c r="V335" s="42">
        <v>86059.317020349001</v>
      </c>
      <c r="W335" s="38">
        <v>275210.59654234897</v>
      </c>
      <c r="X335" s="38">
        <v>68336.919105014007</v>
      </c>
      <c r="Y335" s="37">
        <v>206873.67743733496</v>
      </c>
      <c r="Z335" s="155">
        <v>0</v>
      </c>
      <c r="AA335" s="38">
        <v>126248.44905957778</v>
      </c>
      <c r="AB335" s="38">
        <v>155822.54163630531</v>
      </c>
      <c r="AC335" s="38">
        <v>90146.98</v>
      </c>
      <c r="AD335" s="38">
        <v>8450.9297602813076</v>
      </c>
      <c r="AE335" s="38">
        <v>7119.54</v>
      </c>
      <c r="AF335" s="38">
        <v>387788.4404561643</v>
      </c>
      <c r="AG335" s="146">
        <v>430665</v>
      </c>
      <c r="AH335" s="38">
        <v>472589</v>
      </c>
      <c r="AI335" s="38">
        <v>0</v>
      </c>
      <c r="AJ335" s="38">
        <v>41924</v>
      </c>
      <c r="AK335" s="38">
        <v>41924</v>
      </c>
      <c r="AL335" s="38">
        <v>430665</v>
      </c>
      <c r="AM335" s="38">
        <v>430665</v>
      </c>
      <c r="AN335" s="38">
        <v>0</v>
      </c>
      <c r="AO335" s="38">
        <v>189151.279522</v>
      </c>
      <c r="AP335" s="38">
        <v>147227.279522</v>
      </c>
      <c r="AQ335" s="38">
        <v>41924</v>
      </c>
      <c r="AR335" s="38">
        <v>-364409</v>
      </c>
      <c r="AS335" s="38">
        <v>0</v>
      </c>
    </row>
    <row r="336" spans="2:45" s="1" customFormat="1" ht="14.25" x14ac:dyDescent="0.2">
      <c r="B336" s="33" t="s">
        <v>1808</v>
      </c>
      <c r="C336" s="34" t="s">
        <v>813</v>
      </c>
      <c r="D336" s="33" t="s">
        <v>814</v>
      </c>
      <c r="E336" s="33" t="s">
        <v>13</v>
      </c>
      <c r="F336" s="33" t="s">
        <v>11</v>
      </c>
      <c r="G336" s="33" t="s">
        <v>16</v>
      </c>
      <c r="H336" s="33" t="s">
        <v>107</v>
      </c>
      <c r="I336" s="33" t="s">
        <v>10</v>
      </c>
      <c r="J336" s="33" t="s">
        <v>18</v>
      </c>
      <c r="K336" s="33" t="s">
        <v>815</v>
      </c>
      <c r="L336" s="37">
        <v>6316</v>
      </c>
      <c r="M336" s="162">
        <v>204432.45898200001</v>
      </c>
      <c r="N336" s="38">
        <v>26846</v>
      </c>
      <c r="O336" s="38">
        <v>0</v>
      </c>
      <c r="P336" s="31">
        <v>191286.45898200001</v>
      </c>
      <c r="Q336" s="39">
        <v>15223.412288</v>
      </c>
      <c r="R336" s="40">
        <v>0</v>
      </c>
      <c r="S336" s="40">
        <v>12642.788900576283</v>
      </c>
      <c r="T336" s="40">
        <v>-0.58305749261489836</v>
      </c>
      <c r="U336" s="41">
        <v>12642.274016219535</v>
      </c>
      <c r="V336" s="42">
        <v>27865.686304219533</v>
      </c>
      <c r="W336" s="38">
        <v>219152.14528621954</v>
      </c>
      <c r="X336" s="38">
        <v>23705.229188576282</v>
      </c>
      <c r="Y336" s="37">
        <v>195446.91609764326</v>
      </c>
      <c r="Z336" s="155">
        <v>0</v>
      </c>
      <c r="AA336" s="38">
        <v>8071.7578287521246</v>
      </c>
      <c r="AB336" s="38">
        <v>34480.385060215347</v>
      </c>
      <c r="AC336" s="38">
        <v>26474.86</v>
      </c>
      <c r="AD336" s="38">
        <v>4108.9115556560764</v>
      </c>
      <c r="AE336" s="38">
        <v>1407.07</v>
      </c>
      <c r="AF336" s="38">
        <v>74542.984444623551</v>
      </c>
      <c r="AG336" s="146">
        <v>79719</v>
      </c>
      <c r="AH336" s="38">
        <v>79719</v>
      </c>
      <c r="AI336" s="38">
        <v>2404</v>
      </c>
      <c r="AJ336" s="38">
        <v>2404</v>
      </c>
      <c r="AK336" s="38">
        <v>0</v>
      </c>
      <c r="AL336" s="38">
        <v>77315</v>
      </c>
      <c r="AM336" s="38">
        <v>77315</v>
      </c>
      <c r="AN336" s="38">
        <v>0</v>
      </c>
      <c r="AO336" s="38">
        <v>191286.45898200001</v>
      </c>
      <c r="AP336" s="38">
        <v>191286.45898200001</v>
      </c>
      <c r="AQ336" s="38">
        <v>0</v>
      </c>
      <c r="AR336" s="38">
        <v>26846</v>
      </c>
      <c r="AS336" s="38">
        <v>0</v>
      </c>
    </row>
    <row r="337" spans="2:45" s="1" customFormat="1" ht="14.25" x14ac:dyDescent="0.2">
      <c r="B337" s="33" t="s">
        <v>1808</v>
      </c>
      <c r="C337" s="34" t="s">
        <v>296</v>
      </c>
      <c r="D337" s="33" t="s">
        <v>297</v>
      </c>
      <c r="E337" s="33" t="s">
        <v>13</v>
      </c>
      <c r="F337" s="33" t="s">
        <v>11</v>
      </c>
      <c r="G337" s="33" t="s">
        <v>16</v>
      </c>
      <c r="H337" s="33" t="s">
        <v>107</v>
      </c>
      <c r="I337" s="33" t="s">
        <v>10</v>
      </c>
      <c r="J337" s="33" t="s">
        <v>20</v>
      </c>
      <c r="K337" s="33" t="s">
        <v>298</v>
      </c>
      <c r="L337" s="37">
        <v>38332</v>
      </c>
      <c r="M337" s="162">
        <v>1100104.1750139999</v>
      </c>
      <c r="N337" s="38">
        <v>335777.32</v>
      </c>
      <c r="O337" s="38">
        <v>0</v>
      </c>
      <c r="P337" s="31">
        <v>1475041.6150139999</v>
      </c>
      <c r="Q337" s="39">
        <v>88961.921809000007</v>
      </c>
      <c r="R337" s="40">
        <v>0</v>
      </c>
      <c r="S337" s="40">
        <v>77828.336592029882</v>
      </c>
      <c r="T337" s="40">
        <v>-62.92348039605713</v>
      </c>
      <c r="U337" s="41">
        <v>77765.832461875354</v>
      </c>
      <c r="V337" s="42">
        <v>166727.75427087536</v>
      </c>
      <c r="W337" s="38">
        <v>1641769.3692848752</v>
      </c>
      <c r="X337" s="38">
        <v>145928.13111002976</v>
      </c>
      <c r="Y337" s="37">
        <v>1495841.2381748455</v>
      </c>
      <c r="Z337" s="155">
        <v>0</v>
      </c>
      <c r="AA337" s="38">
        <v>247016.44081305017</v>
      </c>
      <c r="AB337" s="38">
        <v>371654.87202615966</v>
      </c>
      <c r="AC337" s="38">
        <v>160676.74</v>
      </c>
      <c r="AD337" s="38">
        <v>10092.796984154722</v>
      </c>
      <c r="AE337" s="38">
        <v>7178.24</v>
      </c>
      <c r="AF337" s="38">
        <v>796619.08982336451</v>
      </c>
      <c r="AG337" s="146">
        <v>339858</v>
      </c>
      <c r="AH337" s="38">
        <v>379870.11999999994</v>
      </c>
      <c r="AI337" s="38">
        <v>0</v>
      </c>
      <c r="AJ337" s="38">
        <v>0</v>
      </c>
      <c r="AK337" s="38">
        <v>0</v>
      </c>
      <c r="AL337" s="38">
        <v>339858</v>
      </c>
      <c r="AM337" s="38">
        <v>379870.11999999994</v>
      </c>
      <c r="AN337" s="38">
        <v>40012.119999999937</v>
      </c>
      <c r="AO337" s="38">
        <v>1475041.6150139999</v>
      </c>
      <c r="AP337" s="38">
        <v>1435029.495014</v>
      </c>
      <c r="AQ337" s="38">
        <v>40012.119999999879</v>
      </c>
      <c r="AR337" s="38">
        <v>335777.32</v>
      </c>
      <c r="AS337" s="38">
        <v>0</v>
      </c>
    </row>
    <row r="338" spans="2:45" s="1" customFormat="1" ht="14.25" x14ac:dyDescent="0.2">
      <c r="B338" s="33" t="s">
        <v>1808</v>
      </c>
      <c r="C338" s="34" t="s">
        <v>332</v>
      </c>
      <c r="D338" s="33" t="s">
        <v>333</v>
      </c>
      <c r="E338" s="33" t="s">
        <v>13</v>
      </c>
      <c r="F338" s="33" t="s">
        <v>11</v>
      </c>
      <c r="G338" s="33" t="s">
        <v>16</v>
      </c>
      <c r="H338" s="33" t="s">
        <v>107</v>
      </c>
      <c r="I338" s="33" t="s">
        <v>10</v>
      </c>
      <c r="J338" s="33" t="s">
        <v>20</v>
      </c>
      <c r="K338" s="33" t="s">
        <v>334</v>
      </c>
      <c r="L338" s="37">
        <v>27440</v>
      </c>
      <c r="M338" s="162">
        <v>682042.88246800005</v>
      </c>
      <c r="N338" s="38">
        <v>-225918</v>
      </c>
      <c r="O338" s="38">
        <v>131507.9709795028</v>
      </c>
      <c r="P338" s="31">
        <v>187915.88246800005</v>
      </c>
      <c r="Q338" s="39">
        <v>81739.156252000001</v>
      </c>
      <c r="R338" s="40">
        <v>0</v>
      </c>
      <c r="S338" s="40">
        <v>63853.803890310242</v>
      </c>
      <c r="T338" s="40">
        <v>-484.96541037638963</v>
      </c>
      <c r="U338" s="41">
        <v>63369.180196600151</v>
      </c>
      <c r="V338" s="42">
        <v>145108.33644860017</v>
      </c>
      <c r="W338" s="38">
        <v>333024.21891660022</v>
      </c>
      <c r="X338" s="38">
        <v>119725.88229431026</v>
      </c>
      <c r="Y338" s="37">
        <v>213298.33662228996</v>
      </c>
      <c r="Z338" s="155">
        <v>0</v>
      </c>
      <c r="AA338" s="38">
        <v>124782.094624077</v>
      </c>
      <c r="AB338" s="38">
        <v>251934.27073638403</v>
      </c>
      <c r="AC338" s="38">
        <v>115020.6</v>
      </c>
      <c r="AD338" s="38">
        <v>10801.76</v>
      </c>
      <c r="AE338" s="38">
        <v>7872.65</v>
      </c>
      <c r="AF338" s="38">
        <v>510411.37536046107</v>
      </c>
      <c r="AG338" s="146">
        <v>592823</v>
      </c>
      <c r="AH338" s="38">
        <v>592823</v>
      </c>
      <c r="AI338" s="38">
        <v>20361</v>
      </c>
      <c r="AJ338" s="38">
        <v>20361</v>
      </c>
      <c r="AK338" s="38">
        <v>0</v>
      </c>
      <c r="AL338" s="38">
        <v>572462</v>
      </c>
      <c r="AM338" s="38">
        <v>572462</v>
      </c>
      <c r="AN338" s="38">
        <v>0</v>
      </c>
      <c r="AO338" s="38">
        <v>187915.88246800005</v>
      </c>
      <c r="AP338" s="38">
        <v>187915.88246800005</v>
      </c>
      <c r="AQ338" s="38">
        <v>0</v>
      </c>
      <c r="AR338" s="38">
        <v>-225918</v>
      </c>
      <c r="AS338" s="38">
        <v>0</v>
      </c>
    </row>
    <row r="339" spans="2:45" s="1" customFormat="1" ht="14.25" x14ac:dyDescent="0.2">
      <c r="B339" s="33" t="s">
        <v>1808</v>
      </c>
      <c r="C339" s="34" t="s">
        <v>840</v>
      </c>
      <c r="D339" s="33" t="s">
        <v>841</v>
      </c>
      <c r="E339" s="33" t="s">
        <v>13</v>
      </c>
      <c r="F339" s="33" t="s">
        <v>11</v>
      </c>
      <c r="G339" s="33" t="s">
        <v>16</v>
      </c>
      <c r="H339" s="33" t="s">
        <v>107</v>
      </c>
      <c r="I339" s="33" t="s">
        <v>10</v>
      </c>
      <c r="J339" s="33" t="s">
        <v>21</v>
      </c>
      <c r="K339" s="33" t="s">
        <v>842</v>
      </c>
      <c r="L339" s="37">
        <v>11388</v>
      </c>
      <c r="M339" s="162">
        <v>502301.79587400006</v>
      </c>
      <c r="N339" s="38">
        <v>-219875</v>
      </c>
      <c r="O339" s="38">
        <v>119242.19264793121</v>
      </c>
      <c r="P339" s="31">
        <v>430443.55587400007</v>
      </c>
      <c r="Q339" s="39">
        <v>35902.181221999999</v>
      </c>
      <c r="R339" s="40">
        <v>0</v>
      </c>
      <c r="S339" s="40">
        <v>18234.848542864143</v>
      </c>
      <c r="T339" s="40">
        <v>4541.1514571358566</v>
      </c>
      <c r="U339" s="41">
        <v>22776.12281965361</v>
      </c>
      <c r="V339" s="42">
        <v>58678.30404165361</v>
      </c>
      <c r="W339" s="38">
        <v>489121.85991565371</v>
      </c>
      <c r="X339" s="38">
        <v>34190.341017864179</v>
      </c>
      <c r="Y339" s="37">
        <v>454931.51889778953</v>
      </c>
      <c r="Z339" s="155">
        <v>0</v>
      </c>
      <c r="AA339" s="38">
        <v>32631.016853085708</v>
      </c>
      <c r="AB339" s="38">
        <v>72089.656221840283</v>
      </c>
      <c r="AC339" s="38">
        <v>47735.23</v>
      </c>
      <c r="AD339" s="38">
        <v>3998.24660272456</v>
      </c>
      <c r="AE339" s="38">
        <v>155.53</v>
      </c>
      <c r="AF339" s="38">
        <v>156609.67967765057</v>
      </c>
      <c r="AG339" s="146">
        <v>110623</v>
      </c>
      <c r="AH339" s="38">
        <v>214843.76</v>
      </c>
      <c r="AI339" s="38">
        <v>86501</v>
      </c>
      <c r="AJ339" s="38">
        <v>86501</v>
      </c>
      <c r="AK339" s="38">
        <v>0</v>
      </c>
      <c r="AL339" s="38">
        <v>24122</v>
      </c>
      <c r="AM339" s="38">
        <v>128342.76</v>
      </c>
      <c r="AN339" s="38">
        <v>104220.76</v>
      </c>
      <c r="AO339" s="38">
        <v>430443.55587400007</v>
      </c>
      <c r="AP339" s="38">
        <v>326222.79587400006</v>
      </c>
      <c r="AQ339" s="38">
        <v>104220.76000000001</v>
      </c>
      <c r="AR339" s="38">
        <v>-219875</v>
      </c>
      <c r="AS339" s="38">
        <v>0</v>
      </c>
    </row>
    <row r="340" spans="2:45" s="1" customFormat="1" ht="14.25" x14ac:dyDescent="0.2">
      <c r="B340" s="33" t="s">
        <v>1808</v>
      </c>
      <c r="C340" s="34" t="s">
        <v>550</v>
      </c>
      <c r="D340" s="33" t="s">
        <v>551</v>
      </c>
      <c r="E340" s="33" t="s">
        <v>13</v>
      </c>
      <c r="F340" s="33" t="s">
        <v>11</v>
      </c>
      <c r="G340" s="33" t="s">
        <v>16</v>
      </c>
      <c r="H340" s="33" t="s">
        <v>107</v>
      </c>
      <c r="I340" s="33" t="s">
        <v>10</v>
      </c>
      <c r="J340" s="33" t="s">
        <v>21</v>
      </c>
      <c r="K340" s="33" t="s">
        <v>552</v>
      </c>
      <c r="L340" s="37">
        <v>16176</v>
      </c>
      <c r="M340" s="162">
        <v>376911.57314700005</v>
      </c>
      <c r="N340" s="38">
        <v>-141453</v>
      </c>
      <c r="O340" s="38">
        <v>83777.735382493265</v>
      </c>
      <c r="P340" s="31">
        <v>-68481.106853000005</v>
      </c>
      <c r="Q340" s="39">
        <v>47900.082338</v>
      </c>
      <c r="R340" s="40">
        <v>68481.106853000005</v>
      </c>
      <c r="S340" s="40">
        <v>39805.52820801529</v>
      </c>
      <c r="T340" s="40">
        <v>55228.499275794224</v>
      </c>
      <c r="U340" s="41">
        <v>163516.01609269989</v>
      </c>
      <c r="V340" s="42">
        <v>211416.0984306999</v>
      </c>
      <c r="W340" s="38">
        <v>211416.0984306999</v>
      </c>
      <c r="X340" s="38">
        <v>145342.85561650858</v>
      </c>
      <c r="Y340" s="37">
        <v>66073.242814191326</v>
      </c>
      <c r="Z340" s="155">
        <v>0</v>
      </c>
      <c r="AA340" s="38">
        <v>60566.398563966912</v>
      </c>
      <c r="AB340" s="38">
        <v>164962.23133179481</v>
      </c>
      <c r="AC340" s="38">
        <v>67805.149999999994</v>
      </c>
      <c r="AD340" s="38">
        <v>2755.6210621474997</v>
      </c>
      <c r="AE340" s="38">
        <v>4141.28</v>
      </c>
      <c r="AF340" s="38">
        <v>300230.68095790927</v>
      </c>
      <c r="AG340" s="146">
        <v>0</v>
      </c>
      <c r="AH340" s="38">
        <v>192577.31999999998</v>
      </c>
      <c r="AI340" s="38">
        <v>0</v>
      </c>
      <c r="AJ340" s="38">
        <v>10273.800000000001</v>
      </c>
      <c r="AK340" s="38">
        <v>10273.800000000001</v>
      </c>
      <c r="AL340" s="38">
        <v>0</v>
      </c>
      <c r="AM340" s="38">
        <v>182303.52</v>
      </c>
      <c r="AN340" s="38">
        <v>182303.52</v>
      </c>
      <c r="AO340" s="38">
        <v>-68481.106853000005</v>
      </c>
      <c r="AP340" s="38">
        <v>-261058.42685300001</v>
      </c>
      <c r="AQ340" s="38">
        <v>192577.31999999998</v>
      </c>
      <c r="AR340" s="38">
        <v>-141453</v>
      </c>
      <c r="AS340" s="38">
        <v>0</v>
      </c>
    </row>
    <row r="341" spans="2:45" s="1" customFormat="1" ht="14.25" x14ac:dyDescent="0.2">
      <c r="B341" s="33" t="s">
        <v>1808</v>
      </c>
      <c r="C341" s="34" t="s">
        <v>105</v>
      </c>
      <c r="D341" s="33" t="s">
        <v>106</v>
      </c>
      <c r="E341" s="33" t="s">
        <v>13</v>
      </c>
      <c r="F341" s="33" t="s">
        <v>11</v>
      </c>
      <c r="G341" s="33" t="s">
        <v>16</v>
      </c>
      <c r="H341" s="33" t="s">
        <v>107</v>
      </c>
      <c r="I341" s="33" t="s">
        <v>10</v>
      </c>
      <c r="J341" s="33" t="s">
        <v>18</v>
      </c>
      <c r="K341" s="33" t="s">
        <v>108</v>
      </c>
      <c r="L341" s="37">
        <v>7010</v>
      </c>
      <c r="M341" s="162">
        <v>393284.42188899999</v>
      </c>
      <c r="N341" s="38">
        <v>-240330.96000000002</v>
      </c>
      <c r="O341" s="38">
        <v>195424.91754030713</v>
      </c>
      <c r="P341" s="31">
        <v>75754.661888999981</v>
      </c>
      <c r="Q341" s="39">
        <v>30591.672635999999</v>
      </c>
      <c r="R341" s="40">
        <v>0</v>
      </c>
      <c r="S341" s="40">
        <v>17911.835419435451</v>
      </c>
      <c r="T341" s="40">
        <v>85790.751005411978</v>
      </c>
      <c r="U341" s="41">
        <v>103703.14564137987</v>
      </c>
      <c r="V341" s="42">
        <v>134294.81827737988</v>
      </c>
      <c r="W341" s="38">
        <v>210049.48016637986</v>
      </c>
      <c r="X341" s="38">
        <v>138336.13041874263</v>
      </c>
      <c r="Y341" s="37">
        <v>71713.349747637229</v>
      </c>
      <c r="Z341" s="155">
        <v>0</v>
      </c>
      <c r="AA341" s="38">
        <v>9144.9302815538576</v>
      </c>
      <c r="AB341" s="38">
        <v>74823.241595316053</v>
      </c>
      <c r="AC341" s="38">
        <v>29383.91</v>
      </c>
      <c r="AD341" s="38">
        <v>1800.9224136</v>
      </c>
      <c r="AE341" s="38">
        <v>6591.1</v>
      </c>
      <c r="AF341" s="38">
        <v>121744.10429046991</v>
      </c>
      <c r="AG341" s="146">
        <v>114303</v>
      </c>
      <c r="AH341" s="38">
        <v>136770.20000000001</v>
      </c>
      <c r="AI341" s="38">
        <v>0</v>
      </c>
      <c r="AJ341" s="38">
        <v>22467.200000000001</v>
      </c>
      <c r="AK341" s="38">
        <v>22467.200000000001</v>
      </c>
      <c r="AL341" s="38">
        <v>114303</v>
      </c>
      <c r="AM341" s="38">
        <v>114303</v>
      </c>
      <c r="AN341" s="38">
        <v>0</v>
      </c>
      <c r="AO341" s="38">
        <v>75754.661888999981</v>
      </c>
      <c r="AP341" s="38">
        <v>53287.461888999984</v>
      </c>
      <c r="AQ341" s="38">
        <v>22467.199999999997</v>
      </c>
      <c r="AR341" s="38">
        <v>-240330.96000000002</v>
      </c>
      <c r="AS341" s="38">
        <v>0</v>
      </c>
    </row>
    <row r="342" spans="2:45" s="1" customFormat="1" ht="14.25" x14ac:dyDescent="0.2">
      <c r="B342" s="33" t="s">
        <v>1808</v>
      </c>
      <c r="C342" s="34" t="s">
        <v>1214</v>
      </c>
      <c r="D342" s="33" t="s">
        <v>1215</v>
      </c>
      <c r="E342" s="33" t="s">
        <v>13</v>
      </c>
      <c r="F342" s="33" t="s">
        <v>11</v>
      </c>
      <c r="G342" s="33" t="s">
        <v>16</v>
      </c>
      <c r="H342" s="33" t="s">
        <v>107</v>
      </c>
      <c r="I342" s="33" t="s">
        <v>10</v>
      </c>
      <c r="J342" s="33" t="s">
        <v>21</v>
      </c>
      <c r="K342" s="33" t="s">
        <v>1216</v>
      </c>
      <c r="L342" s="37">
        <v>12358</v>
      </c>
      <c r="M342" s="162">
        <v>241436.90797299996</v>
      </c>
      <c r="N342" s="38">
        <v>-70467.920000000013</v>
      </c>
      <c r="O342" s="38">
        <v>60236.420000000013</v>
      </c>
      <c r="P342" s="31">
        <v>240174.14797299996</v>
      </c>
      <c r="Q342" s="39">
        <v>28830.491834</v>
      </c>
      <c r="R342" s="40">
        <v>0</v>
      </c>
      <c r="S342" s="40">
        <v>32091.57201829804</v>
      </c>
      <c r="T342" s="40">
        <v>-398.59321134449783</v>
      </c>
      <c r="U342" s="41">
        <v>31693.149711444185</v>
      </c>
      <c r="V342" s="42">
        <v>60523.641545444189</v>
      </c>
      <c r="W342" s="38">
        <v>300697.78951844416</v>
      </c>
      <c r="X342" s="38">
        <v>60171.697534298</v>
      </c>
      <c r="Y342" s="37">
        <v>240526.09198414616</v>
      </c>
      <c r="Z342" s="155">
        <v>0</v>
      </c>
      <c r="AA342" s="38">
        <v>70438.398486207836</v>
      </c>
      <c r="AB342" s="38">
        <v>85923.799279131737</v>
      </c>
      <c r="AC342" s="38">
        <v>51801.19</v>
      </c>
      <c r="AD342" s="38">
        <v>1946.15818378125</v>
      </c>
      <c r="AE342" s="38">
        <v>6485.4</v>
      </c>
      <c r="AF342" s="38">
        <v>216594.94594912083</v>
      </c>
      <c r="AG342" s="146">
        <v>46817</v>
      </c>
      <c r="AH342" s="38">
        <v>149506.16</v>
      </c>
      <c r="AI342" s="38">
        <v>5817</v>
      </c>
      <c r="AJ342" s="38">
        <v>10231.5</v>
      </c>
      <c r="AK342" s="38">
        <v>4414.5</v>
      </c>
      <c r="AL342" s="38">
        <v>41000</v>
      </c>
      <c r="AM342" s="38">
        <v>139274.66</v>
      </c>
      <c r="AN342" s="38">
        <v>98274.66</v>
      </c>
      <c r="AO342" s="38">
        <v>240174.14797299996</v>
      </c>
      <c r="AP342" s="38">
        <v>137484.98797299995</v>
      </c>
      <c r="AQ342" s="38">
        <v>102689.16000000003</v>
      </c>
      <c r="AR342" s="38">
        <v>-70467.920000000013</v>
      </c>
      <c r="AS342" s="38">
        <v>0</v>
      </c>
    </row>
    <row r="343" spans="2:45" s="1" customFormat="1" ht="14.25" x14ac:dyDescent="0.2">
      <c r="B343" s="33" t="s">
        <v>1808</v>
      </c>
      <c r="C343" s="34" t="s">
        <v>1145</v>
      </c>
      <c r="D343" s="33" t="s">
        <v>1146</v>
      </c>
      <c r="E343" s="33" t="s">
        <v>13</v>
      </c>
      <c r="F343" s="33" t="s">
        <v>11</v>
      </c>
      <c r="G343" s="33" t="s">
        <v>16</v>
      </c>
      <c r="H343" s="33" t="s">
        <v>107</v>
      </c>
      <c r="I343" s="33" t="s">
        <v>10</v>
      </c>
      <c r="J343" s="33" t="s">
        <v>20</v>
      </c>
      <c r="K343" s="33" t="s">
        <v>1147</v>
      </c>
      <c r="L343" s="37">
        <v>24632</v>
      </c>
      <c r="M343" s="162">
        <v>849813.45035800012</v>
      </c>
      <c r="N343" s="38">
        <v>-416485</v>
      </c>
      <c r="O343" s="38">
        <v>291073.2068168195</v>
      </c>
      <c r="P343" s="31">
        <v>762412.91539380013</v>
      </c>
      <c r="Q343" s="39">
        <v>68897.620945999995</v>
      </c>
      <c r="R343" s="40">
        <v>0</v>
      </c>
      <c r="S343" s="40">
        <v>43827.435893731119</v>
      </c>
      <c r="T343" s="40">
        <v>5436.564106268881</v>
      </c>
      <c r="U343" s="41">
        <v>49264.265656279211</v>
      </c>
      <c r="V343" s="42">
        <v>118161.88660227921</v>
      </c>
      <c r="W343" s="38">
        <v>880574.80199607927</v>
      </c>
      <c r="X343" s="38">
        <v>82176.442300731083</v>
      </c>
      <c r="Y343" s="37">
        <v>798398.35969534819</v>
      </c>
      <c r="Z343" s="155">
        <v>0</v>
      </c>
      <c r="AA343" s="38">
        <v>88849.423028458099</v>
      </c>
      <c r="AB343" s="38">
        <v>207352.69081747381</v>
      </c>
      <c r="AC343" s="38">
        <v>103250.27</v>
      </c>
      <c r="AD343" s="38">
        <v>20311.560000000001</v>
      </c>
      <c r="AE343" s="38">
        <v>5204.78</v>
      </c>
      <c r="AF343" s="38">
        <v>424968.72384593193</v>
      </c>
      <c r="AG343" s="146">
        <v>154508</v>
      </c>
      <c r="AH343" s="38">
        <v>329084.46503580001</v>
      </c>
      <c r="AI343" s="38">
        <v>84846</v>
      </c>
      <c r="AJ343" s="38">
        <v>84981.345035800012</v>
      </c>
      <c r="AK343" s="38">
        <v>135.34503580001183</v>
      </c>
      <c r="AL343" s="38">
        <v>69662</v>
      </c>
      <c r="AM343" s="38">
        <v>244103.11999999997</v>
      </c>
      <c r="AN343" s="38">
        <v>174441.11999999997</v>
      </c>
      <c r="AO343" s="38">
        <v>762412.91539380013</v>
      </c>
      <c r="AP343" s="38">
        <v>587836.45035800012</v>
      </c>
      <c r="AQ343" s="38">
        <v>174576.46503580001</v>
      </c>
      <c r="AR343" s="38">
        <v>-416485</v>
      </c>
      <c r="AS343" s="38">
        <v>0</v>
      </c>
    </row>
    <row r="344" spans="2:45" s="1" customFormat="1" ht="14.25" x14ac:dyDescent="0.2">
      <c r="B344" s="33" t="s">
        <v>1808</v>
      </c>
      <c r="C344" s="34" t="s">
        <v>175</v>
      </c>
      <c r="D344" s="33" t="s">
        <v>176</v>
      </c>
      <c r="E344" s="33" t="s">
        <v>13</v>
      </c>
      <c r="F344" s="33" t="s">
        <v>11</v>
      </c>
      <c r="G344" s="33" t="s">
        <v>16</v>
      </c>
      <c r="H344" s="33" t="s">
        <v>107</v>
      </c>
      <c r="I344" s="33" t="s">
        <v>10</v>
      </c>
      <c r="J344" s="33" t="s">
        <v>12</v>
      </c>
      <c r="K344" s="33" t="s">
        <v>177</v>
      </c>
      <c r="L344" s="37">
        <v>4649</v>
      </c>
      <c r="M344" s="162">
        <v>101568.64818400002</v>
      </c>
      <c r="N344" s="38">
        <v>9433</v>
      </c>
      <c r="O344" s="38">
        <v>0</v>
      </c>
      <c r="P344" s="31">
        <v>130405.64818400002</v>
      </c>
      <c r="Q344" s="39">
        <v>14219.755913999999</v>
      </c>
      <c r="R344" s="40">
        <v>0</v>
      </c>
      <c r="S344" s="40">
        <v>7668.1836960029441</v>
      </c>
      <c r="T344" s="40">
        <v>1629.8163039970559</v>
      </c>
      <c r="U344" s="41">
        <v>9298.0501394950516</v>
      </c>
      <c r="V344" s="42">
        <v>23517.806053495049</v>
      </c>
      <c r="W344" s="38">
        <v>153923.45423749508</v>
      </c>
      <c r="X344" s="38">
        <v>14377.844430002937</v>
      </c>
      <c r="Y344" s="37">
        <v>139545.60980749215</v>
      </c>
      <c r="Z344" s="155">
        <v>0</v>
      </c>
      <c r="AA344" s="38">
        <v>5662.6072360228727</v>
      </c>
      <c r="AB344" s="38">
        <v>24504.624989835615</v>
      </c>
      <c r="AC344" s="38">
        <v>36562.32</v>
      </c>
      <c r="AD344" s="38">
        <v>2497.2235018045349</v>
      </c>
      <c r="AE344" s="38">
        <v>159</v>
      </c>
      <c r="AF344" s="38">
        <v>69385.775727663015</v>
      </c>
      <c r="AG344" s="146">
        <v>60135</v>
      </c>
      <c r="AH344" s="38">
        <v>60135</v>
      </c>
      <c r="AI344" s="38">
        <v>0</v>
      </c>
      <c r="AJ344" s="38">
        <v>0</v>
      </c>
      <c r="AK344" s="38">
        <v>0</v>
      </c>
      <c r="AL344" s="38">
        <v>60135</v>
      </c>
      <c r="AM344" s="38">
        <v>60135</v>
      </c>
      <c r="AN344" s="38">
        <v>0</v>
      </c>
      <c r="AO344" s="38">
        <v>130405.64818400002</v>
      </c>
      <c r="AP344" s="38">
        <v>130405.64818400002</v>
      </c>
      <c r="AQ344" s="38">
        <v>0</v>
      </c>
      <c r="AR344" s="38">
        <v>9433</v>
      </c>
      <c r="AS344" s="38">
        <v>0</v>
      </c>
    </row>
    <row r="345" spans="2:45" s="1" customFormat="1" ht="14.25" x14ac:dyDescent="0.2">
      <c r="B345" s="33" t="s">
        <v>1808</v>
      </c>
      <c r="C345" s="34" t="s">
        <v>568</v>
      </c>
      <c r="D345" s="33" t="s">
        <v>569</v>
      </c>
      <c r="E345" s="33" t="s">
        <v>13</v>
      </c>
      <c r="F345" s="33" t="s">
        <v>11</v>
      </c>
      <c r="G345" s="33" t="s">
        <v>16</v>
      </c>
      <c r="H345" s="33" t="s">
        <v>107</v>
      </c>
      <c r="I345" s="33" t="s">
        <v>10</v>
      </c>
      <c r="J345" s="33" t="s">
        <v>18</v>
      </c>
      <c r="K345" s="33" t="s">
        <v>570</v>
      </c>
      <c r="L345" s="37">
        <v>7998</v>
      </c>
      <c r="M345" s="162">
        <v>252153.364477</v>
      </c>
      <c r="N345" s="38">
        <v>-102605.25</v>
      </c>
      <c r="O345" s="38">
        <v>52642.534212496961</v>
      </c>
      <c r="P345" s="31">
        <v>259343.81447700004</v>
      </c>
      <c r="Q345" s="39">
        <v>16019.438882</v>
      </c>
      <c r="R345" s="40">
        <v>0</v>
      </c>
      <c r="S345" s="40">
        <v>14139.352811434001</v>
      </c>
      <c r="T345" s="40">
        <v>1856.6471885659994</v>
      </c>
      <c r="U345" s="41">
        <v>15996.086258481697</v>
      </c>
      <c r="V345" s="42">
        <v>32015.525140481695</v>
      </c>
      <c r="W345" s="38">
        <v>291359.33961748175</v>
      </c>
      <c r="X345" s="38">
        <v>26511.286521434027</v>
      </c>
      <c r="Y345" s="37">
        <v>264848.05309604772</v>
      </c>
      <c r="Z345" s="155">
        <v>128661.7480344815</v>
      </c>
      <c r="AA345" s="38">
        <v>13308.283776891152</v>
      </c>
      <c r="AB345" s="38">
        <v>84783.731481812967</v>
      </c>
      <c r="AC345" s="38">
        <v>33525.32</v>
      </c>
      <c r="AD345" s="38">
        <v>7460.4387043500001</v>
      </c>
      <c r="AE345" s="38">
        <v>14232.41</v>
      </c>
      <c r="AF345" s="38">
        <v>281971.93199753558</v>
      </c>
      <c r="AG345" s="146">
        <v>137488</v>
      </c>
      <c r="AH345" s="38">
        <v>153965.70000000001</v>
      </c>
      <c r="AI345" s="38">
        <v>0</v>
      </c>
      <c r="AJ345" s="38">
        <v>16477.7</v>
      </c>
      <c r="AK345" s="38">
        <v>16477.7</v>
      </c>
      <c r="AL345" s="38">
        <v>137488</v>
      </c>
      <c r="AM345" s="38">
        <v>137488</v>
      </c>
      <c r="AN345" s="38">
        <v>0</v>
      </c>
      <c r="AO345" s="38">
        <v>259343.81447700004</v>
      </c>
      <c r="AP345" s="38">
        <v>242866.11447700002</v>
      </c>
      <c r="AQ345" s="38">
        <v>16477.700000000012</v>
      </c>
      <c r="AR345" s="38">
        <v>-102605.25</v>
      </c>
      <c r="AS345" s="38">
        <v>0</v>
      </c>
    </row>
    <row r="346" spans="2:45" s="1" customFormat="1" ht="14.25" x14ac:dyDescent="0.2">
      <c r="B346" s="33" t="s">
        <v>1808</v>
      </c>
      <c r="C346" s="34" t="s">
        <v>1157</v>
      </c>
      <c r="D346" s="33" t="s">
        <v>1158</v>
      </c>
      <c r="E346" s="33" t="s">
        <v>13</v>
      </c>
      <c r="F346" s="33" t="s">
        <v>11</v>
      </c>
      <c r="G346" s="33" t="s">
        <v>16</v>
      </c>
      <c r="H346" s="33" t="s">
        <v>107</v>
      </c>
      <c r="I346" s="33" t="s">
        <v>10</v>
      </c>
      <c r="J346" s="33" t="s">
        <v>21</v>
      </c>
      <c r="K346" s="33" t="s">
        <v>1159</v>
      </c>
      <c r="L346" s="37">
        <v>12966</v>
      </c>
      <c r="M346" s="162">
        <v>271032.22633800004</v>
      </c>
      <c r="N346" s="38">
        <v>-95058</v>
      </c>
      <c r="O346" s="38">
        <v>62188.613922305332</v>
      </c>
      <c r="P346" s="31">
        <v>259019.04633800004</v>
      </c>
      <c r="Q346" s="39">
        <v>30784.117850999999</v>
      </c>
      <c r="R346" s="40">
        <v>0</v>
      </c>
      <c r="S346" s="40">
        <v>25223.699858295404</v>
      </c>
      <c r="T346" s="40">
        <v>708.30014170459617</v>
      </c>
      <c r="U346" s="41">
        <v>25932.13983839381</v>
      </c>
      <c r="V346" s="42">
        <v>56716.257689393809</v>
      </c>
      <c r="W346" s="38">
        <v>315735.30402739387</v>
      </c>
      <c r="X346" s="38">
        <v>47294.437234295357</v>
      </c>
      <c r="Y346" s="37">
        <v>268440.86679309851</v>
      </c>
      <c r="Z346" s="155">
        <v>0</v>
      </c>
      <c r="AA346" s="38">
        <v>17843.486528249239</v>
      </c>
      <c r="AB346" s="38">
        <v>92824.841881667395</v>
      </c>
      <c r="AC346" s="38">
        <v>54349.75</v>
      </c>
      <c r="AD346" s="38">
        <v>1545</v>
      </c>
      <c r="AE346" s="38">
        <v>369.54</v>
      </c>
      <c r="AF346" s="38">
        <v>166932.61840991664</v>
      </c>
      <c r="AG346" s="146">
        <v>76956</v>
      </c>
      <c r="AH346" s="38">
        <v>149526.82</v>
      </c>
      <c r="AI346" s="38">
        <v>0</v>
      </c>
      <c r="AJ346" s="38">
        <v>3400</v>
      </c>
      <c r="AK346" s="38">
        <v>3400</v>
      </c>
      <c r="AL346" s="38">
        <v>76956</v>
      </c>
      <c r="AM346" s="38">
        <v>146126.82</v>
      </c>
      <c r="AN346" s="38">
        <v>69170.820000000007</v>
      </c>
      <c r="AO346" s="38">
        <v>259019.04633800004</v>
      </c>
      <c r="AP346" s="38">
        <v>186448.22633800004</v>
      </c>
      <c r="AQ346" s="38">
        <v>72570.820000000007</v>
      </c>
      <c r="AR346" s="38">
        <v>-95058</v>
      </c>
      <c r="AS346" s="38">
        <v>0</v>
      </c>
    </row>
    <row r="347" spans="2:45" s="1" customFormat="1" ht="14.25" x14ac:dyDescent="0.2">
      <c r="B347" s="33" t="s">
        <v>1808</v>
      </c>
      <c r="C347" s="34" t="s">
        <v>825</v>
      </c>
      <c r="D347" s="33" t="s">
        <v>826</v>
      </c>
      <c r="E347" s="33" t="s">
        <v>13</v>
      </c>
      <c r="F347" s="33" t="s">
        <v>11</v>
      </c>
      <c r="G347" s="33" t="s">
        <v>16</v>
      </c>
      <c r="H347" s="33" t="s">
        <v>107</v>
      </c>
      <c r="I347" s="33" t="s">
        <v>10</v>
      </c>
      <c r="J347" s="33" t="s">
        <v>20</v>
      </c>
      <c r="K347" s="33" t="s">
        <v>827</v>
      </c>
      <c r="L347" s="37">
        <v>42250</v>
      </c>
      <c r="M347" s="162">
        <v>1325532.7676019999</v>
      </c>
      <c r="N347" s="38">
        <v>-1046909</v>
      </c>
      <c r="O347" s="38">
        <v>391478.17808878596</v>
      </c>
      <c r="P347" s="31">
        <v>839810.76760199992</v>
      </c>
      <c r="Q347" s="39">
        <v>85632.942423</v>
      </c>
      <c r="R347" s="40">
        <v>0</v>
      </c>
      <c r="S347" s="40">
        <v>75959.704400029164</v>
      </c>
      <c r="T347" s="40">
        <v>8540.2955999708356</v>
      </c>
      <c r="U347" s="41">
        <v>84500.455666523092</v>
      </c>
      <c r="V347" s="42">
        <v>170133.39808952308</v>
      </c>
      <c r="W347" s="38">
        <v>1009944.165691523</v>
      </c>
      <c r="X347" s="38">
        <v>142424.44575002918</v>
      </c>
      <c r="Y347" s="37">
        <v>867519.71994149382</v>
      </c>
      <c r="Z347" s="155">
        <v>0</v>
      </c>
      <c r="AA347" s="38">
        <v>140231.40815016607</v>
      </c>
      <c r="AB347" s="38">
        <v>388374.62697544787</v>
      </c>
      <c r="AC347" s="38">
        <v>177099.87</v>
      </c>
      <c r="AD347" s="38">
        <v>12994.497301702797</v>
      </c>
      <c r="AE347" s="38">
        <v>11635.22</v>
      </c>
      <c r="AF347" s="38">
        <v>730335.62242731673</v>
      </c>
      <c r="AG347" s="146">
        <v>698875</v>
      </c>
      <c r="AH347" s="38">
        <v>766838</v>
      </c>
      <c r="AI347" s="38">
        <v>30493</v>
      </c>
      <c r="AJ347" s="38">
        <v>98456</v>
      </c>
      <c r="AK347" s="38">
        <v>67963</v>
      </c>
      <c r="AL347" s="38">
        <v>668382</v>
      </c>
      <c r="AM347" s="38">
        <v>668382</v>
      </c>
      <c r="AN347" s="38">
        <v>0</v>
      </c>
      <c r="AO347" s="38">
        <v>839810.76760199992</v>
      </c>
      <c r="AP347" s="38">
        <v>771847.76760199992</v>
      </c>
      <c r="AQ347" s="38">
        <v>67963</v>
      </c>
      <c r="AR347" s="38">
        <v>-1046909</v>
      </c>
      <c r="AS347" s="38">
        <v>0</v>
      </c>
    </row>
    <row r="348" spans="2:45" s="1" customFormat="1" ht="14.25" x14ac:dyDescent="0.2">
      <c r="B348" s="33" t="s">
        <v>1808</v>
      </c>
      <c r="C348" s="34" t="s">
        <v>154</v>
      </c>
      <c r="D348" s="33" t="s">
        <v>155</v>
      </c>
      <c r="E348" s="33" t="s">
        <v>13</v>
      </c>
      <c r="F348" s="33" t="s">
        <v>11</v>
      </c>
      <c r="G348" s="33" t="s">
        <v>16</v>
      </c>
      <c r="H348" s="33" t="s">
        <v>107</v>
      </c>
      <c r="I348" s="33" t="s">
        <v>10</v>
      </c>
      <c r="J348" s="33" t="s">
        <v>21</v>
      </c>
      <c r="K348" s="33" t="s">
        <v>156</v>
      </c>
      <c r="L348" s="37">
        <v>11872</v>
      </c>
      <c r="M348" s="162">
        <v>2372767.7210039999</v>
      </c>
      <c r="N348" s="38">
        <v>-1287098</v>
      </c>
      <c r="O348" s="38">
        <v>935679.03446359094</v>
      </c>
      <c r="P348" s="31">
        <v>392541.62100399984</v>
      </c>
      <c r="Q348" s="39">
        <v>125564.027216</v>
      </c>
      <c r="R348" s="40">
        <v>0</v>
      </c>
      <c r="S348" s="40">
        <v>17944.649861721176</v>
      </c>
      <c r="T348" s="40">
        <v>354234.617828571</v>
      </c>
      <c r="U348" s="41">
        <v>372181.27466819598</v>
      </c>
      <c r="V348" s="42">
        <v>497745.301884196</v>
      </c>
      <c r="W348" s="38">
        <v>890286.92288819584</v>
      </c>
      <c r="X348" s="38">
        <v>466921.17336331221</v>
      </c>
      <c r="Y348" s="37">
        <v>423365.74952488363</v>
      </c>
      <c r="Z348" s="155">
        <v>1389983.4022202319</v>
      </c>
      <c r="AA348" s="38">
        <v>273195.58289034822</v>
      </c>
      <c r="AB348" s="38">
        <v>421319.53228118358</v>
      </c>
      <c r="AC348" s="38">
        <v>49764.02</v>
      </c>
      <c r="AD348" s="38">
        <v>30852.569292058732</v>
      </c>
      <c r="AE348" s="38">
        <v>285859.52</v>
      </c>
      <c r="AF348" s="38">
        <v>2450974.6266838224</v>
      </c>
      <c r="AG348" s="146">
        <v>302912</v>
      </c>
      <c r="AH348" s="38">
        <v>345866.9</v>
      </c>
      <c r="AI348" s="38">
        <v>78838</v>
      </c>
      <c r="AJ348" s="38">
        <v>121792.90000000001</v>
      </c>
      <c r="AK348" s="38">
        <v>42954.900000000009</v>
      </c>
      <c r="AL348" s="38">
        <v>224074</v>
      </c>
      <c r="AM348" s="38">
        <v>224074</v>
      </c>
      <c r="AN348" s="38">
        <v>0</v>
      </c>
      <c r="AO348" s="38">
        <v>392541.62100399984</v>
      </c>
      <c r="AP348" s="38">
        <v>349586.72100399982</v>
      </c>
      <c r="AQ348" s="38">
        <v>42954.900000000023</v>
      </c>
      <c r="AR348" s="38">
        <v>-1402598</v>
      </c>
      <c r="AS348" s="38">
        <v>115500</v>
      </c>
    </row>
    <row r="349" spans="2:45" s="1" customFormat="1" ht="14.25" x14ac:dyDescent="0.2">
      <c r="B349" s="33" t="s">
        <v>1808</v>
      </c>
      <c r="C349" s="34" t="s">
        <v>1714</v>
      </c>
      <c r="D349" s="33" t="s">
        <v>1715</v>
      </c>
      <c r="E349" s="33" t="s">
        <v>13</v>
      </c>
      <c r="F349" s="33" t="s">
        <v>11</v>
      </c>
      <c r="G349" s="33" t="s">
        <v>16</v>
      </c>
      <c r="H349" s="33" t="s">
        <v>107</v>
      </c>
      <c r="I349" s="33" t="s">
        <v>10</v>
      </c>
      <c r="J349" s="33" t="s">
        <v>21</v>
      </c>
      <c r="K349" s="33" t="s">
        <v>1716</v>
      </c>
      <c r="L349" s="37">
        <v>12862</v>
      </c>
      <c r="M349" s="162">
        <v>659868.02584200003</v>
      </c>
      <c r="N349" s="38">
        <v>-363364</v>
      </c>
      <c r="O349" s="38">
        <v>168866.27127065341</v>
      </c>
      <c r="P349" s="31">
        <v>524167.82842619997</v>
      </c>
      <c r="Q349" s="39">
        <v>50404.786154000001</v>
      </c>
      <c r="R349" s="40">
        <v>0</v>
      </c>
      <c r="S349" s="40">
        <v>21873.551369151257</v>
      </c>
      <c r="T349" s="40">
        <v>3850.4486308487431</v>
      </c>
      <c r="U349" s="41">
        <v>25724.138716753136</v>
      </c>
      <c r="V349" s="42">
        <v>76128.924870753137</v>
      </c>
      <c r="W349" s="38">
        <v>600296.75329695316</v>
      </c>
      <c r="X349" s="38">
        <v>41012.908817151329</v>
      </c>
      <c r="Y349" s="37">
        <v>559283.84447980183</v>
      </c>
      <c r="Z349" s="155">
        <v>0</v>
      </c>
      <c r="AA349" s="38">
        <v>18040.126695778767</v>
      </c>
      <c r="AB349" s="38">
        <v>105529.25351480945</v>
      </c>
      <c r="AC349" s="38">
        <v>55316.959999999999</v>
      </c>
      <c r="AD349" s="38">
        <v>4625.10922527409</v>
      </c>
      <c r="AE349" s="38">
        <v>3883.78</v>
      </c>
      <c r="AF349" s="38">
        <v>187395.2294358623</v>
      </c>
      <c r="AG349" s="146">
        <v>369367</v>
      </c>
      <c r="AH349" s="38">
        <v>435353.80258419999</v>
      </c>
      <c r="AI349" s="38">
        <v>0</v>
      </c>
      <c r="AJ349" s="38">
        <v>65986.802584200006</v>
      </c>
      <c r="AK349" s="38">
        <v>65986.802584200006</v>
      </c>
      <c r="AL349" s="38">
        <v>369367</v>
      </c>
      <c r="AM349" s="38">
        <v>369367</v>
      </c>
      <c r="AN349" s="38">
        <v>0</v>
      </c>
      <c r="AO349" s="38">
        <v>524167.82842619997</v>
      </c>
      <c r="AP349" s="38">
        <v>458181.02584199997</v>
      </c>
      <c r="AQ349" s="38">
        <v>65986.80258420005</v>
      </c>
      <c r="AR349" s="38">
        <v>-363364</v>
      </c>
      <c r="AS349" s="38">
        <v>0</v>
      </c>
    </row>
    <row r="350" spans="2:45" s="1" customFormat="1" ht="14.25" x14ac:dyDescent="0.2">
      <c r="B350" s="33" t="s">
        <v>1808</v>
      </c>
      <c r="C350" s="34" t="s">
        <v>249</v>
      </c>
      <c r="D350" s="33" t="s">
        <v>250</v>
      </c>
      <c r="E350" s="33" t="s">
        <v>13</v>
      </c>
      <c r="F350" s="33" t="s">
        <v>11</v>
      </c>
      <c r="G350" s="33" t="s">
        <v>16</v>
      </c>
      <c r="H350" s="33" t="s">
        <v>107</v>
      </c>
      <c r="I350" s="33" t="s">
        <v>10</v>
      </c>
      <c r="J350" s="33" t="s">
        <v>21</v>
      </c>
      <c r="K350" s="33" t="s">
        <v>251</v>
      </c>
      <c r="L350" s="37">
        <v>17655</v>
      </c>
      <c r="M350" s="162">
        <v>542719.68154799996</v>
      </c>
      <c r="N350" s="38">
        <v>-410883.6</v>
      </c>
      <c r="O350" s="38">
        <v>194061.14899520643</v>
      </c>
      <c r="P350" s="31">
        <v>-54197.018451999989</v>
      </c>
      <c r="Q350" s="39">
        <v>58465.221387999998</v>
      </c>
      <c r="R350" s="40">
        <v>54197.018451999989</v>
      </c>
      <c r="S350" s="40">
        <v>42037.659908587571</v>
      </c>
      <c r="T350" s="40">
        <v>141323.81677647954</v>
      </c>
      <c r="U350" s="41">
        <v>237559.77617201989</v>
      </c>
      <c r="V350" s="42">
        <v>296024.9975600199</v>
      </c>
      <c r="W350" s="38">
        <v>296024.9975600199</v>
      </c>
      <c r="X350" s="38">
        <v>251199.49235579401</v>
      </c>
      <c r="Y350" s="37">
        <v>44825.50520422589</v>
      </c>
      <c r="Z350" s="155">
        <v>0</v>
      </c>
      <c r="AA350" s="38">
        <v>22551.118791622812</v>
      </c>
      <c r="AB350" s="38">
        <v>157886.76541138039</v>
      </c>
      <c r="AC350" s="38">
        <v>74004.69</v>
      </c>
      <c r="AD350" s="38">
        <v>2547.2785405000004</v>
      </c>
      <c r="AE350" s="38">
        <v>0</v>
      </c>
      <c r="AF350" s="38">
        <v>256989.8527435032</v>
      </c>
      <c r="AG350" s="146">
        <v>214723</v>
      </c>
      <c r="AH350" s="38">
        <v>226391.9</v>
      </c>
      <c r="AI350" s="38">
        <v>0</v>
      </c>
      <c r="AJ350" s="38">
        <v>11668.900000000001</v>
      </c>
      <c r="AK350" s="38">
        <v>11668.900000000001</v>
      </c>
      <c r="AL350" s="38">
        <v>214723</v>
      </c>
      <c r="AM350" s="38">
        <v>214723</v>
      </c>
      <c r="AN350" s="38">
        <v>0</v>
      </c>
      <c r="AO350" s="38">
        <v>-54197.018451999989</v>
      </c>
      <c r="AP350" s="38">
        <v>-65865.918451999984</v>
      </c>
      <c r="AQ350" s="38">
        <v>11668.900000000001</v>
      </c>
      <c r="AR350" s="38">
        <v>-410883.6</v>
      </c>
      <c r="AS350" s="38">
        <v>0</v>
      </c>
    </row>
    <row r="351" spans="2:45" s="1" customFormat="1" ht="14.25" x14ac:dyDescent="0.2">
      <c r="B351" s="33" t="s">
        <v>1808</v>
      </c>
      <c r="C351" s="34" t="s">
        <v>652</v>
      </c>
      <c r="D351" s="33" t="s">
        <v>653</v>
      </c>
      <c r="E351" s="33" t="s">
        <v>13</v>
      </c>
      <c r="F351" s="33" t="s">
        <v>11</v>
      </c>
      <c r="G351" s="33" t="s">
        <v>16</v>
      </c>
      <c r="H351" s="33" t="s">
        <v>107</v>
      </c>
      <c r="I351" s="33" t="s">
        <v>10</v>
      </c>
      <c r="J351" s="33" t="s">
        <v>21</v>
      </c>
      <c r="K351" s="33" t="s">
        <v>654</v>
      </c>
      <c r="L351" s="37">
        <v>18972</v>
      </c>
      <c r="M351" s="162">
        <v>448932.60116100003</v>
      </c>
      <c r="N351" s="38">
        <v>-37912</v>
      </c>
      <c r="O351" s="38">
        <v>0</v>
      </c>
      <c r="P351" s="31">
        <v>467210.04116100003</v>
      </c>
      <c r="Q351" s="39">
        <v>46598.923808</v>
      </c>
      <c r="R351" s="40">
        <v>0</v>
      </c>
      <c r="S351" s="40">
        <v>34137.043812584539</v>
      </c>
      <c r="T351" s="40">
        <v>3806.9561874154606</v>
      </c>
      <c r="U351" s="41">
        <v>37944.204613142632</v>
      </c>
      <c r="V351" s="42">
        <v>84543.128421142639</v>
      </c>
      <c r="W351" s="38">
        <v>551753.16958214273</v>
      </c>
      <c r="X351" s="38">
        <v>64006.957148584537</v>
      </c>
      <c r="Y351" s="37">
        <v>487746.21243355819</v>
      </c>
      <c r="Z351" s="155">
        <v>0</v>
      </c>
      <c r="AA351" s="38">
        <v>25994.039528322905</v>
      </c>
      <c r="AB351" s="38">
        <v>142682.65963438054</v>
      </c>
      <c r="AC351" s="38">
        <v>79525.179999999993</v>
      </c>
      <c r="AD351" s="38">
        <v>6004.0853050054993</v>
      </c>
      <c r="AE351" s="38">
        <v>1272.96</v>
      </c>
      <c r="AF351" s="38">
        <v>255478.92446770892</v>
      </c>
      <c r="AG351" s="146">
        <v>144223</v>
      </c>
      <c r="AH351" s="38">
        <v>231805.44</v>
      </c>
      <c r="AI351" s="38">
        <v>0</v>
      </c>
      <c r="AJ351" s="38">
        <v>17991</v>
      </c>
      <c r="AK351" s="38">
        <v>17991</v>
      </c>
      <c r="AL351" s="38">
        <v>144223</v>
      </c>
      <c r="AM351" s="38">
        <v>213814.44</v>
      </c>
      <c r="AN351" s="38">
        <v>69591.44</v>
      </c>
      <c r="AO351" s="38">
        <v>467210.04116100003</v>
      </c>
      <c r="AP351" s="38">
        <v>379627.60116100003</v>
      </c>
      <c r="AQ351" s="38">
        <v>87582.439999999944</v>
      </c>
      <c r="AR351" s="38">
        <v>-37912</v>
      </c>
      <c r="AS351" s="38">
        <v>0</v>
      </c>
    </row>
    <row r="352" spans="2:45" s="1" customFormat="1" ht="14.25" x14ac:dyDescent="0.2">
      <c r="B352" s="33" t="s">
        <v>1808</v>
      </c>
      <c r="C352" s="34" t="s">
        <v>1583</v>
      </c>
      <c r="D352" s="33" t="s">
        <v>1584</v>
      </c>
      <c r="E352" s="33" t="s">
        <v>13</v>
      </c>
      <c r="F352" s="33" t="s">
        <v>11</v>
      </c>
      <c r="G352" s="33" t="s">
        <v>16</v>
      </c>
      <c r="H352" s="33" t="s">
        <v>107</v>
      </c>
      <c r="I352" s="33" t="s">
        <v>10</v>
      </c>
      <c r="J352" s="33" t="s">
        <v>20</v>
      </c>
      <c r="K352" s="33" t="s">
        <v>1585</v>
      </c>
      <c r="L352" s="37">
        <v>27619</v>
      </c>
      <c r="M352" s="162">
        <v>503937.728932</v>
      </c>
      <c r="N352" s="38">
        <v>-177975</v>
      </c>
      <c r="O352" s="38">
        <v>127581.2271068</v>
      </c>
      <c r="P352" s="31">
        <v>60507.791825199965</v>
      </c>
      <c r="Q352" s="39">
        <v>61735.270133999999</v>
      </c>
      <c r="R352" s="40">
        <v>0</v>
      </c>
      <c r="S352" s="40">
        <v>52758.041285734544</v>
      </c>
      <c r="T352" s="40">
        <v>42203.049876719066</v>
      </c>
      <c r="U352" s="41">
        <v>94961.603240444601</v>
      </c>
      <c r="V352" s="42">
        <v>156696.87337444461</v>
      </c>
      <c r="W352" s="38">
        <v>217204.66519964457</v>
      </c>
      <c r="X352" s="38">
        <v>150422.77868333456</v>
      </c>
      <c r="Y352" s="37">
        <v>66781.886516310013</v>
      </c>
      <c r="Z352" s="155">
        <v>0</v>
      </c>
      <c r="AA352" s="38">
        <v>51580.608537692533</v>
      </c>
      <c r="AB352" s="38">
        <v>210549.92727889578</v>
      </c>
      <c r="AC352" s="38">
        <v>115770.92</v>
      </c>
      <c r="AD352" s="38">
        <v>8918.8578626250001</v>
      </c>
      <c r="AE352" s="38">
        <v>1445.3</v>
      </c>
      <c r="AF352" s="38">
        <v>388265.61367921327</v>
      </c>
      <c r="AG352" s="146">
        <v>81980</v>
      </c>
      <c r="AH352" s="38">
        <v>324098.06289319997</v>
      </c>
      <c r="AI352" s="38">
        <v>0</v>
      </c>
      <c r="AJ352" s="38">
        <v>50393.772893200003</v>
      </c>
      <c r="AK352" s="38">
        <v>50393.772893200003</v>
      </c>
      <c r="AL352" s="38">
        <v>81980</v>
      </c>
      <c r="AM352" s="38">
        <v>273704.28999999998</v>
      </c>
      <c r="AN352" s="38">
        <v>191724.28999999998</v>
      </c>
      <c r="AO352" s="38">
        <v>60507.791825199965</v>
      </c>
      <c r="AP352" s="38">
        <v>-181610.271068</v>
      </c>
      <c r="AQ352" s="38">
        <v>242118.06289319997</v>
      </c>
      <c r="AR352" s="38">
        <v>-177975</v>
      </c>
      <c r="AS352" s="38">
        <v>0</v>
      </c>
    </row>
    <row r="353" spans="2:45" s="1" customFormat="1" ht="14.25" x14ac:dyDescent="0.2">
      <c r="B353" s="33" t="s">
        <v>1808</v>
      </c>
      <c r="C353" s="34" t="s">
        <v>1289</v>
      </c>
      <c r="D353" s="33" t="s">
        <v>1290</v>
      </c>
      <c r="E353" s="33" t="s">
        <v>13</v>
      </c>
      <c r="F353" s="33" t="s">
        <v>11</v>
      </c>
      <c r="G353" s="33" t="s">
        <v>16</v>
      </c>
      <c r="H353" s="33" t="s">
        <v>107</v>
      </c>
      <c r="I353" s="33" t="s">
        <v>10</v>
      </c>
      <c r="J353" s="33" t="s">
        <v>18</v>
      </c>
      <c r="K353" s="33" t="s">
        <v>1291</v>
      </c>
      <c r="L353" s="37">
        <v>7634</v>
      </c>
      <c r="M353" s="162">
        <v>243885.211671</v>
      </c>
      <c r="N353" s="38">
        <v>-338466</v>
      </c>
      <c r="O353" s="38">
        <v>286148.17611823417</v>
      </c>
      <c r="P353" s="31">
        <v>-95.82632900000317</v>
      </c>
      <c r="Q353" s="39">
        <v>30558.520285999999</v>
      </c>
      <c r="R353" s="40">
        <v>95.82632900000317</v>
      </c>
      <c r="S353" s="40">
        <v>24080.585546294958</v>
      </c>
      <c r="T353" s="40">
        <v>267076.33392323414</v>
      </c>
      <c r="U353" s="41">
        <v>291254.31637990213</v>
      </c>
      <c r="V353" s="42">
        <v>321812.83666590211</v>
      </c>
      <c r="W353" s="38">
        <v>321812.83666590211</v>
      </c>
      <c r="X353" s="38">
        <v>321811.26608452911</v>
      </c>
      <c r="Y353" s="37">
        <v>1.5705813730019145</v>
      </c>
      <c r="Z353" s="155">
        <v>0</v>
      </c>
      <c r="AA353" s="38">
        <v>12611.505883644339</v>
      </c>
      <c r="AB353" s="38">
        <v>62689.269053017575</v>
      </c>
      <c r="AC353" s="38">
        <v>31999.54</v>
      </c>
      <c r="AD353" s="38">
        <v>640.0860852627975</v>
      </c>
      <c r="AE353" s="38">
        <v>6662.5</v>
      </c>
      <c r="AF353" s="38">
        <v>114602.90102192471</v>
      </c>
      <c r="AG353" s="146">
        <v>0</v>
      </c>
      <c r="AH353" s="38">
        <v>94484.962</v>
      </c>
      <c r="AI353" s="38">
        <v>0</v>
      </c>
      <c r="AJ353" s="38">
        <v>10564.400000000001</v>
      </c>
      <c r="AK353" s="38">
        <v>10564.400000000001</v>
      </c>
      <c r="AL353" s="38">
        <v>0</v>
      </c>
      <c r="AM353" s="38">
        <v>83920.562000000005</v>
      </c>
      <c r="AN353" s="38">
        <v>83920.562000000005</v>
      </c>
      <c r="AO353" s="38">
        <v>-95.82632900000317</v>
      </c>
      <c r="AP353" s="38">
        <v>-94580.788329000003</v>
      </c>
      <c r="AQ353" s="38">
        <v>94484.962</v>
      </c>
      <c r="AR353" s="38">
        <v>-338466</v>
      </c>
      <c r="AS353" s="38">
        <v>0</v>
      </c>
    </row>
    <row r="354" spans="2:45" s="1" customFormat="1" ht="14.25" x14ac:dyDescent="0.2">
      <c r="B354" s="33" t="s">
        <v>1808</v>
      </c>
      <c r="C354" s="34" t="s">
        <v>1034</v>
      </c>
      <c r="D354" s="33" t="s">
        <v>1035</v>
      </c>
      <c r="E354" s="33" t="s">
        <v>13</v>
      </c>
      <c r="F354" s="33" t="s">
        <v>11</v>
      </c>
      <c r="G354" s="33" t="s">
        <v>16</v>
      </c>
      <c r="H354" s="33" t="s">
        <v>107</v>
      </c>
      <c r="I354" s="33" t="s">
        <v>10</v>
      </c>
      <c r="J354" s="33" t="s">
        <v>12</v>
      </c>
      <c r="K354" s="33" t="s">
        <v>1036</v>
      </c>
      <c r="L354" s="37">
        <v>2272</v>
      </c>
      <c r="M354" s="162">
        <v>60046.946650000005</v>
      </c>
      <c r="N354" s="38">
        <v>4543</v>
      </c>
      <c r="O354" s="38">
        <v>0</v>
      </c>
      <c r="P354" s="31">
        <v>110607.62664999999</v>
      </c>
      <c r="Q354" s="39">
        <v>2738.4661999999998</v>
      </c>
      <c r="R354" s="40">
        <v>0</v>
      </c>
      <c r="S354" s="40">
        <v>3030.3972902868782</v>
      </c>
      <c r="T354" s="40">
        <v>1513.6027097131218</v>
      </c>
      <c r="U354" s="41">
        <v>4544.0245035346852</v>
      </c>
      <c r="V354" s="42">
        <v>7282.4907035346851</v>
      </c>
      <c r="W354" s="38">
        <v>117890.11735353468</v>
      </c>
      <c r="X354" s="38">
        <v>5681.9949192868808</v>
      </c>
      <c r="Y354" s="37">
        <v>112208.12243424779</v>
      </c>
      <c r="Z354" s="155">
        <v>0</v>
      </c>
      <c r="AA354" s="38">
        <v>2559.9551373752984</v>
      </c>
      <c r="AB354" s="38">
        <v>9549.164204925406</v>
      </c>
      <c r="AC354" s="38">
        <v>9523.57</v>
      </c>
      <c r="AD354" s="38">
        <v>860.5</v>
      </c>
      <c r="AE354" s="38">
        <v>763.29</v>
      </c>
      <c r="AF354" s="38">
        <v>23256.479342300707</v>
      </c>
      <c r="AG354" s="146">
        <v>32038</v>
      </c>
      <c r="AH354" s="38">
        <v>46017.68</v>
      </c>
      <c r="AI354" s="38">
        <v>20594</v>
      </c>
      <c r="AJ354" s="38">
        <v>20594</v>
      </c>
      <c r="AK354" s="38">
        <v>0</v>
      </c>
      <c r="AL354" s="38">
        <v>11444</v>
      </c>
      <c r="AM354" s="38">
        <v>25423.68</v>
      </c>
      <c r="AN354" s="38">
        <v>13979.68</v>
      </c>
      <c r="AO354" s="38">
        <v>110607.62664999999</v>
      </c>
      <c r="AP354" s="38">
        <v>96627.946649999998</v>
      </c>
      <c r="AQ354" s="38">
        <v>13979.679999999993</v>
      </c>
      <c r="AR354" s="38">
        <v>4543</v>
      </c>
      <c r="AS354" s="38">
        <v>0</v>
      </c>
    </row>
    <row r="355" spans="2:45" s="1" customFormat="1" ht="14.25" x14ac:dyDescent="0.2">
      <c r="B355" s="33" t="s">
        <v>1808</v>
      </c>
      <c r="C355" s="34" t="s">
        <v>1013</v>
      </c>
      <c r="D355" s="33" t="s">
        <v>1014</v>
      </c>
      <c r="E355" s="33" t="s">
        <v>13</v>
      </c>
      <c r="F355" s="33" t="s">
        <v>11</v>
      </c>
      <c r="G355" s="33" t="s">
        <v>16</v>
      </c>
      <c r="H355" s="33" t="s">
        <v>107</v>
      </c>
      <c r="I355" s="33" t="s">
        <v>10</v>
      </c>
      <c r="J355" s="33" t="s">
        <v>12</v>
      </c>
      <c r="K355" s="33" t="s">
        <v>1015</v>
      </c>
      <c r="L355" s="37">
        <v>4800</v>
      </c>
      <c r="M355" s="162">
        <v>103043.56455500002</v>
      </c>
      <c r="N355" s="38">
        <v>-69732</v>
      </c>
      <c r="O355" s="38">
        <v>45171.428934266019</v>
      </c>
      <c r="P355" s="31">
        <v>25964.364555000022</v>
      </c>
      <c r="Q355" s="39">
        <v>11720.473126000001</v>
      </c>
      <c r="R355" s="40">
        <v>0</v>
      </c>
      <c r="S355" s="40">
        <v>8601.90608571759</v>
      </c>
      <c r="T355" s="40">
        <v>12317.539434447706</v>
      </c>
      <c r="U355" s="41">
        <v>20919.558328342871</v>
      </c>
      <c r="V355" s="42">
        <v>32640.031454342872</v>
      </c>
      <c r="W355" s="38">
        <v>58604.39600934289</v>
      </c>
      <c r="X355" s="38">
        <v>31141.83298898358</v>
      </c>
      <c r="Y355" s="37">
        <v>27462.56302035931</v>
      </c>
      <c r="Z355" s="155">
        <v>0</v>
      </c>
      <c r="AA355" s="38">
        <v>4687.4463084829795</v>
      </c>
      <c r="AB355" s="38">
        <v>35602.354273306722</v>
      </c>
      <c r="AC355" s="38">
        <v>28915.46</v>
      </c>
      <c r="AD355" s="38">
        <v>2081.5901229779201</v>
      </c>
      <c r="AE355" s="38">
        <v>0</v>
      </c>
      <c r="AF355" s="38">
        <v>71286.850704767625</v>
      </c>
      <c r="AG355" s="146">
        <v>65102</v>
      </c>
      <c r="AH355" s="38">
        <v>72144.800000000003</v>
      </c>
      <c r="AI355" s="38">
        <v>0</v>
      </c>
      <c r="AJ355" s="38">
        <v>7042.8</v>
      </c>
      <c r="AK355" s="38">
        <v>7042.8</v>
      </c>
      <c r="AL355" s="38">
        <v>65102</v>
      </c>
      <c r="AM355" s="38">
        <v>65102</v>
      </c>
      <c r="AN355" s="38">
        <v>0</v>
      </c>
      <c r="AO355" s="38">
        <v>25964.364555000022</v>
      </c>
      <c r="AP355" s="38">
        <v>18921.564555000023</v>
      </c>
      <c r="AQ355" s="38">
        <v>7042.8000000000029</v>
      </c>
      <c r="AR355" s="38">
        <v>-69732</v>
      </c>
      <c r="AS355" s="38">
        <v>0</v>
      </c>
    </row>
    <row r="356" spans="2:45" s="1" customFormat="1" ht="14.25" x14ac:dyDescent="0.2">
      <c r="B356" s="33" t="s">
        <v>1808</v>
      </c>
      <c r="C356" s="34" t="s">
        <v>408</v>
      </c>
      <c r="D356" s="33" t="s">
        <v>409</v>
      </c>
      <c r="E356" s="33" t="s">
        <v>13</v>
      </c>
      <c r="F356" s="33" t="s">
        <v>11</v>
      </c>
      <c r="G356" s="33" t="s">
        <v>16</v>
      </c>
      <c r="H356" s="33" t="s">
        <v>107</v>
      </c>
      <c r="I356" s="33" t="s">
        <v>13</v>
      </c>
      <c r="J356" s="33" t="s">
        <v>395</v>
      </c>
      <c r="K356" s="33" t="s">
        <v>107</v>
      </c>
      <c r="L356" s="37">
        <v>258685</v>
      </c>
      <c r="M356" s="162">
        <v>70030985.193193004</v>
      </c>
      <c r="N356" s="38">
        <v>-118348583.19999999</v>
      </c>
      <c r="O356" s="38">
        <v>82073975.319984078</v>
      </c>
      <c r="P356" s="31">
        <v>-9397042.0068069845</v>
      </c>
      <c r="Q356" s="39">
        <v>5211810.1317199999</v>
      </c>
      <c r="R356" s="40">
        <v>9397042.0068069845</v>
      </c>
      <c r="S356" s="40">
        <v>726341.33008942171</v>
      </c>
      <c r="T356" s="40">
        <v>64554152.264555052</v>
      </c>
      <c r="U356" s="41">
        <v>74677938.300303534</v>
      </c>
      <c r="V356" s="42">
        <v>79889748.43202354</v>
      </c>
      <c r="W356" s="38">
        <v>79889748.43202354</v>
      </c>
      <c r="X356" s="38">
        <v>78859603.846009493</v>
      </c>
      <c r="Y356" s="37">
        <v>1030144.5860140473</v>
      </c>
      <c r="Z356" s="155">
        <v>18246495.28933093</v>
      </c>
      <c r="AA356" s="38">
        <v>5612160.0366388233</v>
      </c>
      <c r="AB356" s="38">
        <v>7445524.4067393886</v>
      </c>
      <c r="AC356" s="38">
        <v>1084209.25</v>
      </c>
      <c r="AD356" s="38">
        <v>530106.31999999983</v>
      </c>
      <c r="AE356" s="38">
        <v>1913099.29</v>
      </c>
      <c r="AF356" s="38">
        <v>34831594.592709139</v>
      </c>
      <c r="AG356" s="146">
        <v>56659471</v>
      </c>
      <c r="AH356" s="38">
        <v>56659471</v>
      </c>
      <c r="AI356" s="38">
        <v>3913000</v>
      </c>
      <c r="AJ356" s="38">
        <v>3913000</v>
      </c>
      <c r="AK356" s="38">
        <v>0</v>
      </c>
      <c r="AL356" s="38">
        <v>52746471</v>
      </c>
      <c r="AM356" s="38">
        <v>52746471</v>
      </c>
      <c r="AN356" s="38">
        <v>0</v>
      </c>
      <c r="AO356" s="38">
        <v>-9397042.0068069845</v>
      </c>
      <c r="AP356" s="38">
        <v>-9397042.0068069845</v>
      </c>
      <c r="AQ356" s="38">
        <v>0</v>
      </c>
      <c r="AR356" s="38">
        <v>-118348583.2</v>
      </c>
      <c r="AS356" s="38">
        <v>1.4901161190000001E-8</v>
      </c>
    </row>
    <row r="357" spans="2:45" s="1" customFormat="1" ht="14.25" x14ac:dyDescent="0.2">
      <c r="B357" s="33" t="s">
        <v>1808</v>
      </c>
      <c r="C357" s="34" t="s">
        <v>971</v>
      </c>
      <c r="D357" s="33" t="s">
        <v>972</v>
      </c>
      <c r="E357" s="33" t="s">
        <v>13</v>
      </c>
      <c r="F357" s="33" t="s">
        <v>11</v>
      </c>
      <c r="G357" s="33" t="s">
        <v>16</v>
      </c>
      <c r="H357" s="33" t="s">
        <v>107</v>
      </c>
      <c r="I357" s="33" t="s">
        <v>10</v>
      </c>
      <c r="J357" s="33" t="s">
        <v>18</v>
      </c>
      <c r="K357" s="33" t="s">
        <v>973</v>
      </c>
      <c r="L357" s="37">
        <v>9958</v>
      </c>
      <c r="M357" s="162">
        <v>196635.952521</v>
      </c>
      <c r="N357" s="38">
        <v>37581</v>
      </c>
      <c r="O357" s="38">
        <v>0</v>
      </c>
      <c r="P357" s="31">
        <v>219576.24652099999</v>
      </c>
      <c r="Q357" s="39">
        <v>30336.838963999999</v>
      </c>
      <c r="R357" s="40">
        <v>0</v>
      </c>
      <c r="S357" s="40">
        <v>28642.066201153859</v>
      </c>
      <c r="T357" s="40">
        <v>-471.57708458322304</v>
      </c>
      <c r="U357" s="41">
        <v>28170.641026024241</v>
      </c>
      <c r="V357" s="42">
        <v>58507.479990024236</v>
      </c>
      <c r="W357" s="38">
        <v>278083.72651102423</v>
      </c>
      <c r="X357" s="38">
        <v>53703.874127153831</v>
      </c>
      <c r="Y357" s="37">
        <v>224379.8523838704</v>
      </c>
      <c r="Z357" s="155">
        <v>0</v>
      </c>
      <c r="AA357" s="38">
        <v>32446.876326320951</v>
      </c>
      <c r="AB357" s="38">
        <v>94205.64150606675</v>
      </c>
      <c r="AC357" s="38">
        <v>41741.08</v>
      </c>
      <c r="AD357" s="38">
        <v>1866.3604339000128</v>
      </c>
      <c r="AE357" s="38">
        <v>498.7</v>
      </c>
      <c r="AF357" s="38">
        <v>170758.65826628773</v>
      </c>
      <c r="AG357" s="146">
        <v>0</v>
      </c>
      <c r="AH357" s="38">
        <v>109468.29400000001</v>
      </c>
      <c r="AI357" s="38">
        <v>0</v>
      </c>
      <c r="AJ357" s="38">
        <v>0</v>
      </c>
      <c r="AK357" s="38">
        <v>0</v>
      </c>
      <c r="AL357" s="38">
        <v>0</v>
      </c>
      <c r="AM357" s="38">
        <v>109468.29400000001</v>
      </c>
      <c r="AN357" s="38">
        <v>109468.29400000001</v>
      </c>
      <c r="AO357" s="38">
        <v>219576.24652099999</v>
      </c>
      <c r="AP357" s="38">
        <v>110107.95252099998</v>
      </c>
      <c r="AQ357" s="38">
        <v>109468.29399999999</v>
      </c>
      <c r="AR357" s="38">
        <v>37581</v>
      </c>
      <c r="AS357" s="38">
        <v>0</v>
      </c>
    </row>
    <row r="358" spans="2:45" s="1" customFormat="1" ht="14.25" x14ac:dyDescent="0.2">
      <c r="B358" s="33" t="s">
        <v>1808</v>
      </c>
      <c r="C358" s="34" t="s">
        <v>1187</v>
      </c>
      <c r="D358" s="33" t="s">
        <v>1188</v>
      </c>
      <c r="E358" s="33" t="s">
        <v>13</v>
      </c>
      <c r="F358" s="33" t="s">
        <v>11</v>
      </c>
      <c r="G358" s="33" t="s">
        <v>16</v>
      </c>
      <c r="H358" s="33" t="s">
        <v>52</v>
      </c>
      <c r="I358" s="33" t="s">
        <v>10</v>
      </c>
      <c r="J358" s="33" t="s">
        <v>12</v>
      </c>
      <c r="K358" s="33" t="s">
        <v>1189</v>
      </c>
      <c r="L358" s="37">
        <v>2365</v>
      </c>
      <c r="M358" s="162">
        <v>275424.99077500001</v>
      </c>
      <c r="N358" s="38">
        <v>-97451</v>
      </c>
      <c r="O358" s="38">
        <v>44037.876973413171</v>
      </c>
      <c r="P358" s="31">
        <v>254440.99077500001</v>
      </c>
      <c r="Q358" s="39">
        <v>11521.220766</v>
      </c>
      <c r="R358" s="40">
        <v>0</v>
      </c>
      <c r="S358" s="40">
        <v>1790.0177954292587</v>
      </c>
      <c r="T358" s="40">
        <v>2939.9822045707415</v>
      </c>
      <c r="U358" s="41">
        <v>4730.0255065402871</v>
      </c>
      <c r="V358" s="42">
        <v>16251.246272540287</v>
      </c>
      <c r="W358" s="38">
        <v>270692.23704754031</v>
      </c>
      <c r="X358" s="38">
        <v>3356.2833664293285</v>
      </c>
      <c r="Y358" s="37">
        <v>267335.95368111099</v>
      </c>
      <c r="Z358" s="155">
        <v>7089.0646765946349</v>
      </c>
      <c r="AA358" s="38">
        <v>3338.5768415503644</v>
      </c>
      <c r="AB358" s="38">
        <v>53773.309002762035</v>
      </c>
      <c r="AC358" s="38">
        <v>9913.4</v>
      </c>
      <c r="AD358" s="38">
        <v>6022.7226214000002</v>
      </c>
      <c r="AE358" s="38">
        <v>3855.1</v>
      </c>
      <c r="AF358" s="38">
        <v>83992.173142307031</v>
      </c>
      <c r="AG358" s="146">
        <v>79268</v>
      </c>
      <c r="AH358" s="38">
        <v>84268</v>
      </c>
      <c r="AI358" s="38">
        <v>0</v>
      </c>
      <c r="AJ358" s="38">
        <v>5000</v>
      </c>
      <c r="AK358" s="38">
        <v>5000</v>
      </c>
      <c r="AL358" s="38">
        <v>79268</v>
      </c>
      <c r="AM358" s="38">
        <v>79268</v>
      </c>
      <c r="AN358" s="38">
        <v>0</v>
      </c>
      <c r="AO358" s="38">
        <v>254440.99077500001</v>
      </c>
      <c r="AP358" s="38">
        <v>249440.99077500001</v>
      </c>
      <c r="AQ358" s="38">
        <v>5000</v>
      </c>
      <c r="AR358" s="38">
        <v>-97451</v>
      </c>
      <c r="AS358" s="38">
        <v>0</v>
      </c>
    </row>
    <row r="359" spans="2:45" s="1" customFormat="1" ht="14.25" x14ac:dyDescent="0.2">
      <c r="B359" s="33" t="s">
        <v>1808</v>
      </c>
      <c r="C359" s="34" t="s">
        <v>881</v>
      </c>
      <c r="D359" s="33" t="s">
        <v>882</v>
      </c>
      <c r="E359" s="33" t="s">
        <v>13</v>
      </c>
      <c r="F359" s="33" t="s">
        <v>11</v>
      </c>
      <c r="G359" s="33" t="s">
        <v>16</v>
      </c>
      <c r="H359" s="33" t="s">
        <v>52</v>
      </c>
      <c r="I359" s="33" t="s">
        <v>10</v>
      </c>
      <c r="J359" s="33" t="s">
        <v>18</v>
      </c>
      <c r="K359" s="33" t="s">
        <v>883</v>
      </c>
      <c r="L359" s="37">
        <v>5226</v>
      </c>
      <c r="M359" s="162">
        <v>380522.65752299997</v>
      </c>
      <c r="N359" s="38">
        <v>-100325</v>
      </c>
      <c r="O359" s="38">
        <v>56779.965244291438</v>
      </c>
      <c r="P359" s="31">
        <v>216214.75752300001</v>
      </c>
      <c r="Q359" s="39">
        <v>24805.390351999999</v>
      </c>
      <c r="R359" s="40">
        <v>0</v>
      </c>
      <c r="S359" s="40">
        <v>7556.0111177171875</v>
      </c>
      <c r="T359" s="40">
        <v>2895.9888822828125</v>
      </c>
      <c r="U359" s="41">
        <v>10452.05636244378</v>
      </c>
      <c r="V359" s="42">
        <v>35257.44671444378</v>
      </c>
      <c r="W359" s="38">
        <v>251472.2042374438</v>
      </c>
      <c r="X359" s="38">
        <v>14167.520845717198</v>
      </c>
      <c r="Y359" s="37">
        <v>237304.6833917266</v>
      </c>
      <c r="Z359" s="155">
        <v>0</v>
      </c>
      <c r="AA359" s="38">
        <v>10583.069206323536</v>
      </c>
      <c r="AB359" s="38">
        <v>27259.939787306936</v>
      </c>
      <c r="AC359" s="38">
        <v>32463.989999999998</v>
      </c>
      <c r="AD359" s="38">
        <v>1906.38</v>
      </c>
      <c r="AE359" s="38">
        <v>55.53</v>
      </c>
      <c r="AF359" s="38">
        <v>72268.908993630466</v>
      </c>
      <c r="AG359" s="146">
        <v>57540</v>
      </c>
      <c r="AH359" s="38">
        <v>78109.100000000006</v>
      </c>
      <c r="AI359" s="38">
        <v>0</v>
      </c>
      <c r="AJ359" s="38">
        <v>20569.100000000002</v>
      </c>
      <c r="AK359" s="38">
        <v>20569.100000000002</v>
      </c>
      <c r="AL359" s="38">
        <v>57540</v>
      </c>
      <c r="AM359" s="38">
        <v>57540</v>
      </c>
      <c r="AN359" s="38">
        <v>0</v>
      </c>
      <c r="AO359" s="38">
        <v>216214.75752300001</v>
      </c>
      <c r="AP359" s="38">
        <v>195645.657523</v>
      </c>
      <c r="AQ359" s="38">
        <v>20569.100000000006</v>
      </c>
      <c r="AR359" s="38">
        <v>-100325</v>
      </c>
      <c r="AS359" s="38">
        <v>0</v>
      </c>
    </row>
    <row r="360" spans="2:45" s="1" customFormat="1" ht="14.25" x14ac:dyDescent="0.2">
      <c r="B360" s="33" t="s">
        <v>1808</v>
      </c>
      <c r="C360" s="34" t="s">
        <v>208</v>
      </c>
      <c r="D360" s="33" t="s">
        <v>209</v>
      </c>
      <c r="E360" s="33" t="s">
        <v>13</v>
      </c>
      <c r="F360" s="33" t="s">
        <v>11</v>
      </c>
      <c r="G360" s="33" t="s">
        <v>16</v>
      </c>
      <c r="H360" s="33" t="s">
        <v>52</v>
      </c>
      <c r="I360" s="33" t="s">
        <v>10</v>
      </c>
      <c r="J360" s="33" t="s">
        <v>12</v>
      </c>
      <c r="K360" s="33" t="s">
        <v>210</v>
      </c>
      <c r="L360" s="37">
        <v>2316</v>
      </c>
      <c r="M360" s="162">
        <v>123025.38866100002</v>
      </c>
      <c r="N360" s="38">
        <v>-143472</v>
      </c>
      <c r="O360" s="38">
        <v>61632.25479102898</v>
      </c>
      <c r="P360" s="31">
        <v>33555.388661000019</v>
      </c>
      <c r="Q360" s="39">
        <v>11142.509948000001</v>
      </c>
      <c r="R360" s="40">
        <v>0</v>
      </c>
      <c r="S360" s="40">
        <v>4911.0412720018867</v>
      </c>
      <c r="T360" s="40">
        <v>17327.912321355052</v>
      </c>
      <c r="U360" s="41">
        <v>22239.073516986067</v>
      </c>
      <c r="V360" s="42">
        <v>33381.58346498607</v>
      </c>
      <c r="W360" s="38">
        <v>66936.972125986096</v>
      </c>
      <c r="X360" s="38">
        <v>30439.719680030859</v>
      </c>
      <c r="Y360" s="37">
        <v>36497.252445955237</v>
      </c>
      <c r="Z360" s="155">
        <v>0</v>
      </c>
      <c r="AA360" s="38">
        <v>2344.4120242458139</v>
      </c>
      <c r="AB360" s="38">
        <v>14447.373620763943</v>
      </c>
      <c r="AC360" s="38">
        <v>9708.01</v>
      </c>
      <c r="AD360" s="38">
        <v>73</v>
      </c>
      <c r="AE360" s="38">
        <v>0</v>
      </c>
      <c r="AF360" s="38">
        <v>26572.795645009755</v>
      </c>
      <c r="AG360" s="146">
        <v>105223</v>
      </c>
      <c r="AH360" s="38">
        <v>106843</v>
      </c>
      <c r="AI360" s="38">
        <v>0</v>
      </c>
      <c r="AJ360" s="38">
        <v>1620</v>
      </c>
      <c r="AK360" s="38">
        <v>1620</v>
      </c>
      <c r="AL360" s="38">
        <v>105223</v>
      </c>
      <c r="AM360" s="38">
        <v>105223</v>
      </c>
      <c r="AN360" s="38">
        <v>0</v>
      </c>
      <c r="AO360" s="38">
        <v>33555.388661000019</v>
      </c>
      <c r="AP360" s="38">
        <v>31935.388661000019</v>
      </c>
      <c r="AQ360" s="38">
        <v>1620</v>
      </c>
      <c r="AR360" s="38">
        <v>-143472</v>
      </c>
      <c r="AS360" s="38">
        <v>0</v>
      </c>
    </row>
    <row r="361" spans="2:45" s="1" customFormat="1" ht="14.25" x14ac:dyDescent="0.2">
      <c r="B361" s="33" t="s">
        <v>1808</v>
      </c>
      <c r="C361" s="34" t="s">
        <v>145</v>
      </c>
      <c r="D361" s="33" t="s">
        <v>146</v>
      </c>
      <c r="E361" s="33" t="s">
        <v>13</v>
      </c>
      <c r="F361" s="33" t="s">
        <v>11</v>
      </c>
      <c r="G361" s="33" t="s">
        <v>16</v>
      </c>
      <c r="H361" s="33" t="s">
        <v>52</v>
      </c>
      <c r="I361" s="33" t="s">
        <v>10</v>
      </c>
      <c r="J361" s="33" t="s">
        <v>18</v>
      </c>
      <c r="K361" s="33" t="s">
        <v>147</v>
      </c>
      <c r="L361" s="37">
        <v>6307</v>
      </c>
      <c r="M361" s="162">
        <v>174903.628627</v>
      </c>
      <c r="N361" s="38">
        <v>33870</v>
      </c>
      <c r="O361" s="38">
        <v>0</v>
      </c>
      <c r="P361" s="31">
        <v>212061.62862700003</v>
      </c>
      <c r="Q361" s="39">
        <v>6408.2543150000001</v>
      </c>
      <c r="R361" s="40">
        <v>0</v>
      </c>
      <c r="S361" s="40">
        <v>7155.2382434313186</v>
      </c>
      <c r="T361" s="40">
        <v>5458.7617565686814</v>
      </c>
      <c r="U361" s="41">
        <v>12614.068021035766</v>
      </c>
      <c r="V361" s="42">
        <v>19022.322336035766</v>
      </c>
      <c r="W361" s="38">
        <v>231083.95096303581</v>
      </c>
      <c r="X361" s="38">
        <v>13416.071706431336</v>
      </c>
      <c r="Y361" s="37">
        <v>217667.87925660447</v>
      </c>
      <c r="Z361" s="155">
        <v>0</v>
      </c>
      <c r="AA361" s="38">
        <v>3964.8126882832935</v>
      </c>
      <c r="AB361" s="38">
        <v>40874.222387476213</v>
      </c>
      <c r="AC361" s="38">
        <v>29971.02</v>
      </c>
      <c r="AD361" s="38">
        <v>1639.8826266124995</v>
      </c>
      <c r="AE361" s="38">
        <v>0</v>
      </c>
      <c r="AF361" s="38">
        <v>76449.937702372001</v>
      </c>
      <c r="AG361" s="146">
        <v>103099</v>
      </c>
      <c r="AH361" s="38">
        <v>103099</v>
      </c>
      <c r="AI361" s="38">
        <v>0</v>
      </c>
      <c r="AJ361" s="38">
        <v>0</v>
      </c>
      <c r="AK361" s="38">
        <v>0</v>
      </c>
      <c r="AL361" s="38">
        <v>103099</v>
      </c>
      <c r="AM361" s="38">
        <v>103099</v>
      </c>
      <c r="AN361" s="38">
        <v>0</v>
      </c>
      <c r="AO361" s="38">
        <v>212061.62862700003</v>
      </c>
      <c r="AP361" s="38">
        <v>212061.62862700003</v>
      </c>
      <c r="AQ361" s="38">
        <v>0</v>
      </c>
      <c r="AR361" s="38">
        <v>33870</v>
      </c>
      <c r="AS361" s="38">
        <v>0</v>
      </c>
    </row>
    <row r="362" spans="2:45" s="1" customFormat="1" ht="14.25" x14ac:dyDescent="0.2">
      <c r="B362" s="33" t="s">
        <v>1808</v>
      </c>
      <c r="C362" s="34" t="s">
        <v>1750</v>
      </c>
      <c r="D362" s="33" t="s">
        <v>1751</v>
      </c>
      <c r="E362" s="33" t="s">
        <v>13</v>
      </c>
      <c r="F362" s="33" t="s">
        <v>11</v>
      </c>
      <c r="G362" s="33" t="s">
        <v>16</v>
      </c>
      <c r="H362" s="33" t="s">
        <v>52</v>
      </c>
      <c r="I362" s="33" t="s">
        <v>10</v>
      </c>
      <c r="J362" s="33" t="s">
        <v>12</v>
      </c>
      <c r="K362" s="33" t="s">
        <v>1752</v>
      </c>
      <c r="L362" s="37">
        <v>2597</v>
      </c>
      <c r="M362" s="162">
        <v>81759.725881000006</v>
      </c>
      <c r="N362" s="38">
        <v>-13640</v>
      </c>
      <c r="O362" s="38">
        <v>3373.982823960001</v>
      </c>
      <c r="P362" s="31">
        <v>60007.455881000002</v>
      </c>
      <c r="Q362" s="39">
        <v>4099.1373219999996</v>
      </c>
      <c r="R362" s="40">
        <v>0</v>
      </c>
      <c r="S362" s="40">
        <v>4108.1471794301488</v>
      </c>
      <c r="T362" s="40">
        <v>1085.8528205698512</v>
      </c>
      <c r="U362" s="41">
        <v>5194.0280086617859</v>
      </c>
      <c r="V362" s="42">
        <v>9293.1653306617845</v>
      </c>
      <c r="W362" s="38">
        <v>69300.621211661783</v>
      </c>
      <c r="X362" s="38">
        <v>7702.7759614301467</v>
      </c>
      <c r="Y362" s="37">
        <v>61597.845250231636</v>
      </c>
      <c r="Z362" s="155">
        <v>0</v>
      </c>
      <c r="AA362" s="38">
        <v>7667.8543020289908</v>
      </c>
      <c r="AB362" s="38">
        <v>15861.963095347264</v>
      </c>
      <c r="AC362" s="38">
        <v>17013.949999999997</v>
      </c>
      <c r="AD362" s="38">
        <v>835.61497228479493</v>
      </c>
      <c r="AE362" s="38">
        <v>794.11</v>
      </c>
      <c r="AF362" s="38">
        <v>42173.492369661049</v>
      </c>
      <c r="AG362" s="146">
        <v>6873</v>
      </c>
      <c r="AH362" s="38">
        <v>29863.73</v>
      </c>
      <c r="AI362" s="38">
        <v>331</v>
      </c>
      <c r="AJ362" s="38">
        <v>803.30000000000007</v>
      </c>
      <c r="AK362" s="38">
        <v>472.30000000000007</v>
      </c>
      <c r="AL362" s="38">
        <v>6542</v>
      </c>
      <c r="AM362" s="38">
        <v>29060.43</v>
      </c>
      <c r="AN362" s="38">
        <v>22518.43</v>
      </c>
      <c r="AO362" s="38">
        <v>60007.455881000002</v>
      </c>
      <c r="AP362" s="38">
        <v>37016.725880999998</v>
      </c>
      <c r="AQ362" s="38">
        <v>22990.729999999996</v>
      </c>
      <c r="AR362" s="38">
        <v>-14801</v>
      </c>
      <c r="AS362" s="38">
        <v>1161</v>
      </c>
    </row>
    <row r="363" spans="2:45" s="1" customFormat="1" ht="14.25" x14ac:dyDescent="0.2">
      <c r="B363" s="33" t="s">
        <v>1808</v>
      </c>
      <c r="C363" s="34" t="s">
        <v>169</v>
      </c>
      <c r="D363" s="33" t="s">
        <v>170</v>
      </c>
      <c r="E363" s="33" t="s">
        <v>13</v>
      </c>
      <c r="F363" s="33" t="s">
        <v>11</v>
      </c>
      <c r="G363" s="33" t="s">
        <v>16</v>
      </c>
      <c r="H363" s="33" t="s">
        <v>52</v>
      </c>
      <c r="I363" s="33" t="s">
        <v>10</v>
      </c>
      <c r="J363" s="33" t="s">
        <v>18</v>
      </c>
      <c r="K363" s="33" t="s">
        <v>171</v>
      </c>
      <c r="L363" s="37">
        <v>7181</v>
      </c>
      <c r="M363" s="162">
        <v>1388684.7872000001</v>
      </c>
      <c r="N363" s="38">
        <v>-1716354</v>
      </c>
      <c r="O363" s="38">
        <v>1273325.0424891801</v>
      </c>
      <c r="P363" s="31">
        <v>-140720.21279999986</v>
      </c>
      <c r="Q363" s="39">
        <v>92594.640971999994</v>
      </c>
      <c r="R363" s="40">
        <v>140720.21279999986</v>
      </c>
      <c r="S363" s="40">
        <v>15672.854371434589</v>
      </c>
      <c r="T363" s="40">
        <v>995027.0470931523</v>
      </c>
      <c r="U363" s="41">
        <v>1151426.3233012741</v>
      </c>
      <c r="V363" s="42">
        <v>1244020.9642732742</v>
      </c>
      <c r="W363" s="38">
        <v>1244020.9642732742</v>
      </c>
      <c r="X363" s="38">
        <v>1223830.7510386147</v>
      </c>
      <c r="Y363" s="37">
        <v>20190.213234659517</v>
      </c>
      <c r="Z363" s="155">
        <v>752500.31297849969</v>
      </c>
      <c r="AA363" s="38">
        <v>271848.49061844638</v>
      </c>
      <c r="AB363" s="38">
        <v>227209.47543657949</v>
      </c>
      <c r="AC363" s="38">
        <v>30100.69</v>
      </c>
      <c r="AD363" s="38">
        <v>2808.1579052014849</v>
      </c>
      <c r="AE363" s="38">
        <v>103978.3</v>
      </c>
      <c r="AF363" s="38">
        <v>1388445.426938727</v>
      </c>
      <c r="AG363" s="146">
        <v>375851</v>
      </c>
      <c r="AH363" s="38">
        <v>397254</v>
      </c>
      <c r="AI363" s="38">
        <v>27597</v>
      </c>
      <c r="AJ363" s="38">
        <v>49000</v>
      </c>
      <c r="AK363" s="38">
        <v>21403</v>
      </c>
      <c r="AL363" s="38">
        <v>348254</v>
      </c>
      <c r="AM363" s="38">
        <v>348254</v>
      </c>
      <c r="AN363" s="38">
        <v>0</v>
      </c>
      <c r="AO363" s="38">
        <v>-140720.21279999986</v>
      </c>
      <c r="AP363" s="38">
        <v>-162123.21279999986</v>
      </c>
      <c r="AQ363" s="38">
        <v>21403</v>
      </c>
      <c r="AR363" s="38">
        <v>-1716354</v>
      </c>
      <c r="AS363" s="38">
        <v>0</v>
      </c>
    </row>
    <row r="364" spans="2:45" s="1" customFormat="1" ht="14.25" x14ac:dyDescent="0.2">
      <c r="B364" s="33" t="s">
        <v>1808</v>
      </c>
      <c r="C364" s="34" t="s">
        <v>1484</v>
      </c>
      <c r="D364" s="33" t="s">
        <v>1485</v>
      </c>
      <c r="E364" s="33" t="s">
        <v>13</v>
      </c>
      <c r="F364" s="33" t="s">
        <v>11</v>
      </c>
      <c r="G364" s="33" t="s">
        <v>16</v>
      </c>
      <c r="H364" s="33" t="s">
        <v>52</v>
      </c>
      <c r="I364" s="33" t="s">
        <v>10</v>
      </c>
      <c r="J364" s="33" t="s">
        <v>12</v>
      </c>
      <c r="K364" s="33" t="s">
        <v>1486</v>
      </c>
      <c r="L364" s="37">
        <v>3233</v>
      </c>
      <c r="M364" s="162">
        <v>93536.997884000011</v>
      </c>
      <c r="N364" s="38">
        <v>-31249.640000000003</v>
      </c>
      <c r="O364" s="38">
        <v>23153.216300075474</v>
      </c>
      <c r="P364" s="31">
        <v>87581.627884000016</v>
      </c>
      <c r="Q364" s="39">
        <v>9325.2637429999995</v>
      </c>
      <c r="R364" s="40">
        <v>0</v>
      </c>
      <c r="S364" s="40">
        <v>5409.4302205735066</v>
      </c>
      <c r="T364" s="40">
        <v>1056.5697794264934</v>
      </c>
      <c r="U364" s="41">
        <v>6466.0348679258968</v>
      </c>
      <c r="V364" s="42">
        <v>15791.298610925896</v>
      </c>
      <c r="W364" s="38">
        <v>103372.92649492591</v>
      </c>
      <c r="X364" s="38">
        <v>10142.681663573501</v>
      </c>
      <c r="Y364" s="37">
        <v>93230.244831352407</v>
      </c>
      <c r="Z364" s="155">
        <v>0</v>
      </c>
      <c r="AA364" s="38">
        <v>6387.8744281819982</v>
      </c>
      <c r="AB364" s="38">
        <v>18628.122742454394</v>
      </c>
      <c r="AC364" s="38">
        <v>19052.400000000001</v>
      </c>
      <c r="AD364" s="38">
        <v>624</v>
      </c>
      <c r="AE364" s="38">
        <v>408.06</v>
      </c>
      <c r="AF364" s="38">
        <v>45100.457170636393</v>
      </c>
      <c r="AG364" s="146">
        <v>5663</v>
      </c>
      <c r="AH364" s="38">
        <v>36567.269999999997</v>
      </c>
      <c r="AI364" s="38">
        <v>0</v>
      </c>
      <c r="AJ364" s="38">
        <v>390</v>
      </c>
      <c r="AK364" s="38">
        <v>390</v>
      </c>
      <c r="AL364" s="38">
        <v>5663</v>
      </c>
      <c r="AM364" s="38">
        <v>36177.269999999997</v>
      </c>
      <c r="AN364" s="38">
        <v>30514.269999999997</v>
      </c>
      <c r="AO364" s="38">
        <v>87581.627884000016</v>
      </c>
      <c r="AP364" s="38">
        <v>56677.357884000019</v>
      </c>
      <c r="AQ364" s="38">
        <v>30904.26999999999</v>
      </c>
      <c r="AR364" s="38">
        <v>-41950.94</v>
      </c>
      <c r="AS364" s="38">
        <v>10701.3</v>
      </c>
    </row>
    <row r="365" spans="2:45" s="1" customFormat="1" ht="14.25" x14ac:dyDescent="0.2">
      <c r="B365" s="33" t="s">
        <v>1808</v>
      </c>
      <c r="C365" s="34" t="s">
        <v>61</v>
      </c>
      <c r="D365" s="33" t="s">
        <v>62</v>
      </c>
      <c r="E365" s="33" t="s">
        <v>13</v>
      </c>
      <c r="F365" s="33" t="s">
        <v>11</v>
      </c>
      <c r="G365" s="33" t="s">
        <v>16</v>
      </c>
      <c r="H365" s="33" t="s">
        <v>52</v>
      </c>
      <c r="I365" s="33" t="s">
        <v>10</v>
      </c>
      <c r="J365" s="33" t="s">
        <v>12</v>
      </c>
      <c r="K365" s="33" t="s">
        <v>63</v>
      </c>
      <c r="L365" s="37">
        <v>1710</v>
      </c>
      <c r="M365" s="162">
        <v>80407.259835999997</v>
      </c>
      <c r="N365" s="38">
        <v>-31755</v>
      </c>
      <c r="O365" s="38">
        <v>7641.521136959851</v>
      </c>
      <c r="P365" s="31">
        <v>84809.259835999997</v>
      </c>
      <c r="Q365" s="39">
        <v>5621.1289720000004</v>
      </c>
      <c r="R365" s="40">
        <v>0</v>
      </c>
      <c r="S365" s="40">
        <v>2992.397422858292</v>
      </c>
      <c r="T365" s="40">
        <v>427.60257714170803</v>
      </c>
      <c r="U365" s="41">
        <v>3420.0184423610531</v>
      </c>
      <c r="V365" s="42">
        <v>9041.147414361054</v>
      </c>
      <c r="W365" s="38">
        <v>93850.407250361051</v>
      </c>
      <c r="X365" s="38">
        <v>5610.745167858302</v>
      </c>
      <c r="Y365" s="37">
        <v>88239.662082502749</v>
      </c>
      <c r="Z365" s="155">
        <v>0</v>
      </c>
      <c r="AA365" s="38">
        <v>2088.6864748278986</v>
      </c>
      <c r="AB365" s="38">
        <v>11982.502169912614</v>
      </c>
      <c r="AC365" s="38">
        <v>12935.25</v>
      </c>
      <c r="AD365" s="38">
        <v>4438.2342086249992</v>
      </c>
      <c r="AE365" s="38">
        <v>982.9</v>
      </c>
      <c r="AF365" s="38">
        <v>32427.572853365513</v>
      </c>
      <c r="AG365" s="146">
        <v>57850</v>
      </c>
      <c r="AH365" s="38">
        <v>61850</v>
      </c>
      <c r="AI365" s="38">
        <v>0</v>
      </c>
      <c r="AJ365" s="38">
        <v>4000</v>
      </c>
      <c r="AK365" s="38">
        <v>4000</v>
      </c>
      <c r="AL365" s="38">
        <v>57850</v>
      </c>
      <c r="AM365" s="38">
        <v>57850</v>
      </c>
      <c r="AN365" s="38">
        <v>0</v>
      </c>
      <c r="AO365" s="38">
        <v>84809.259835999997</v>
      </c>
      <c r="AP365" s="38">
        <v>80809.259835999997</v>
      </c>
      <c r="AQ365" s="38">
        <v>4000</v>
      </c>
      <c r="AR365" s="38">
        <v>-31755</v>
      </c>
      <c r="AS365" s="38">
        <v>0</v>
      </c>
    </row>
    <row r="366" spans="2:45" s="1" customFormat="1" ht="14.25" x14ac:dyDescent="0.2">
      <c r="B366" s="33" t="s">
        <v>1808</v>
      </c>
      <c r="C366" s="34" t="s">
        <v>199</v>
      </c>
      <c r="D366" s="33" t="s">
        <v>200</v>
      </c>
      <c r="E366" s="33" t="s">
        <v>13</v>
      </c>
      <c r="F366" s="33" t="s">
        <v>11</v>
      </c>
      <c r="G366" s="33" t="s">
        <v>16</v>
      </c>
      <c r="H366" s="33" t="s">
        <v>52</v>
      </c>
      <c r="I366" s="33" t="s">
        <v>10</v>
      </c>
      <c r="J366" s="33" t="s">
        <v>12</v>
      </c>
      <c r="K366" s="33" t="s">
        <v>201</v>
      </c>
      <c r="L366" s="37">
        <v>1966</v>
      </c>
      <c r="M366" s="162">
        <v>42869.807525000004</v>
      </c>
      <c r="N366" s="38">
        <v>11261</v>
      </c>
      <c r="O366" s="38">
        <v>0</v>
      </c>
      <c r="P366" s="31">
        <v>70890.347525000005</v>
      </c>
      <c r="Q366" s="39">
        <v>2697.8995009999999</v>
      </c>
      <c r="R366" s="40">
        <v>0</v>
      </c>
      <c r="S366" s="40">
        <v>2071.1675074293667</v>
      </c>
      <c r="T366" s="40">
        <v>1860.8324925706333</v>
      </c>
      <c r="U366" s="41">
        <v>3932.0212033227076</v>
      </c>
      <c r="V366" s="42">
        <v>6629.920704322707</v>
      </c>
      <c r="W366" s="38">
        <v>77520.268229322712</v>
      </c>
      <c r="X366" s="38">
        <v>3883.4390764293639</v>
      </c>
      <c r="Y366" s="37">
        <v>73636.829152893348</v>
      </c>
      <c r="Z366" s="155">
        <v>0</v>
      </c>
      <c r="AA366" s="38">
        <v>936.69094718496694</v>
      </c>
      <c r="AB366" s="38">
        <v>8248.2351104811969</v>
      </c>
      <c r="AC366" s="38">
        <v>17292.27</v>
      </c>
      <c r="AD366" s="38">
        <v>1159.9523208000001</v>
      </c>
      <c r="AE366" s="38">
        <v>557.58000000000004</v>
      </c>
      <c r="AF366" s="38">
        <v>28194.728378466167</v>
      </c>
      <c r="AG366" s="146">
        <v>21442</v>
      </c>
      <c r="AH366" s="38">
        <v>21999.539999999997</v>
      </c>
      <c r="AI366" s="38">
        <v>0</v>
      </c>
      <c r="AJ366" s="38">
        <v>0</v>
      </c>
      <c r="AK366" s="38">
        <v>0</v>
      </c>
      <c r="AL366" s="38">
        <v>21442</v>
      </c>
      <c r="AM366" s="38">
        <v>21999.539999999997</v>
      </c>
      <c r="AN366" s="38">
        <v>557.53999999999724</v>
      </c>
      <c r="AO366" s="38">
        <v>70890.347525000005</v>
      </c>
      <c r="AP366" s="38">
        <v>70332.807525000011</v>
      </c>
      <c r="AQ366" s="38">
        <v>557.5399999999936</v>
      </c>
      <c r="AR366" s="38">
        <v>11261</v>
      </c>
      <c r="AS366" s="38">
        <v>0</v>
      </c>
    </row>
    <row r="367" spans="2:45" s="1" customFormat="1" ht="14.25" x14ac:dyDescent="0.2">
      <c r="B367" s="33" t="s">
        <v>1808</v>
      </c>
      <c r="C367" s="34" t="s">
        <v>243</v>
      </c>
      <c r="D367" s="33" t="s">
        <v>244</v>
      </c>
      <c r="E367" s="33" t="s">
        <v>13</v>
      </c>
      <c r="F367" s="33" t="s">
        <v>11</v>
      </c>
      <c r="G367" s="33" t="s">
        <v>16</v>
      </c>
      <c r="H367" s="33" t="s">
        <v>52</v>
      </c>
      <c r="I367" s="33" t="s">
        <v>10</v>
      </c>
      <c r="J367" s="33" t="s">
        <v>12</v>
      </c>
      <c r="K367" s="33" t="s">
        <v>245</v>
      </c>
      <c r="L367" s="37">
        <v>1378</v>
      </c>
      <c r="M367" s="162">
        <v>47957.862633999997</v>
      </c>
      <c r="N367" s="38">
        <v>-32191</v>
      </c>
      <c r="O367" s="38">
        <v>1619.52980867921</v>
      </c>
      <c r="P367" s="31">
        <v>51079.262633999999</v>
      </c>
      <c r="Q367" s="39">
        <v>3597.4272740000001</v>
      </c>
      <c r="R367" s="40">
        <v>0</v>
      </c>
      <c r="S367" s="40">
        <v>1864.1322422864303</v>
      </c>
      <c r="T367" s="40">
        <v>891.86775771356974</v>
      </c>
      <c r="U367" s="41">
        <v>2756.0148617389068</v>
      </c>
      <c r="V367" s="42">
        <v>6353.4421357389074</v>
      </c>
      <c r="W367" s="38">
        <v>57432.704769738906</v>
      </c>
      <c r="X367" s="38">
        <v>3495.2479542864312</v>
      </c>
      <c r="Y367" s="37">
        <v>53937.456815452475</v>
      </c>
      <c r="Z367" s="155">
        <v>0</v>
      </c>
      <c r="AA367" s="38">
        <v>543.75603247927143</v>
      </c>
      <c r="AB367" s="38">
        <v>8738.9784601549527</v>
      </c>
      <c r="AC367" s="38">
        <v>9184.17</v>
      </c>
      <c r="AD367" s="38">
        <v>377</v>
      </c>
      <c r="AE367" s="38">
        <v>0</v>
      </c>
      <c r="AF367" s="38">
        <v>18843.904492634225</v>
      </c>
      <c r="AG367" s="146">
        <v>53482</v>
      </c>
      <c r="AH367" s="38">
        <v>56896.4</v>
      </c>
      <c r="AI367" s="38">
        <v>0</v>
      </c>
      <c r="AJ367" s="38">
        <v>3414.4</v>
      </c>
      <c r="AK367" s="38">
        <v>3414.4</v>
      </c>
      <c r="AL367" s="38">
        <v>53482</v>
      </c>
      <c r="AM367" s="38">
        <v>53482</v>
      </c>
      <c r="AN367" s="38">
        <v>0</v>
      </c>
      <c r="AO367" s="38">
        <v>51079.262633999999</v>
      </c>
      <c r="AP367" s="38">
        <v>47664.862633999997</v>
      </c>
      <c r="AQ367" s="38">
        <v>3414.4000000000015</v>
      </c>
      <c r="AR367" s="38">
        <v>-32191</v>
      </c>
      <c r="AS367" s="38">
        <v>0</v>
      </c>
    </row>
    <row r="368" spans="2:45" s="1" customFormat="1" ht="14.25" x14ac:dyDescent="0.2">
      <c r="B368" s="33" t="s">
        <v>1808</v>
      </c>
      <c r="C368" s="34" t="s">
        <v>338</v>
      </c>
      <c r="D368" s="33" t="s">
        <v>339</v>
      </c>
      <c r="E368" s="33" t="s">
        <v>13</v>
      </c>
      <c r="F368" s="33" t="s">
        <v>11</v>
      </c>
      <c r="G368" s="33" t="s">
        <v>16</v>
      </c>
      <c r="H368" s="33" t="s">
        <v>52</v>
      </c>
      <c r="I368" s="33" t="s">
        <v>10</v>
      </c>
      <c r="J368" s="33" t="s">
        <v>12</v>
      </c>
      <c r="K368" s="33" t="s">
        <v>340</v>
      </c>
      <c r="L368" s="37">
        <v>3531</v>
      </c>
      <c r="M368" s="162">
        <v>297534.37964</v>
      </c>
      <c r="N368" s="38">
        <v>-26429</v>
      </c>
      <c r="O368" s="38">
        <v>0</v>
      </c>
      <c r="P368" s="31">
        <v>280849.37964</v>
      </c>
      <c r="Q368" s="39">
        <v>17309.913711000001</v>
      </c>
      <c r="R368" s="40">
        <v>0</v>
      </c>
      <c r="S368" s="40">
        <v>4112.2202297158647</v>
      </c>
      <c r="T368" s="40">
        <v>2949.7797702841353</v>
      </c>
      <c r="U368" s="41">
        <v>7062.0380818578233</v>
      </c>
      <c r="V368" s="42">
        <v>24371.951792857824</v>
      </c>
      <c r="W368" s="38">
        <v>305221.33143285784</v>
      </c>
      <c r="X368" s="38">
        <v>7710.4129307158873</v>
      </c>
      <c r="Y368" s="37">
        <v>297510.91850214195</v>
      </c>
      <c r="Z368" s="155">
        <v>0</v>
      </c>
      <c r="AA368" s="38">
        <v>11562.679472719961</v>
      </c>
      <c r="AB368" s="38">
        <v>33551.009253733231</v>
      </c>
      <c r="AC368" s="38">
        <v>14800.94</v>
      </c>
      <c r="AD368" s="38">
        <v>2210.5</v>
      </c>
      <c r="AE368" s="38">
        <v>5356.25</v>
      </c>
      <c r="AF368" s="38">
        <v>67481.3787264532</v>
      </c>
      <c r="AG368" s="146">
        <v>99735</v>
      </c>
      <c r="AH368" s="38">
        <v>103773</v>
      </c>
      <c r="AI368" s="38">
        <v>682</v>
      </c>
      <c r="AJ368" s="38">
        <v>4720</v>
      </c>
      <c r="AK368" s="38">
        <v>4038</v>
      </c>
      <c r="AL368" s="38">
        <v>99053</v>
      </c>
      <c r="AM368" s="38">
        <v>99053</v>
      </c>
      <c r="AN368" s="38">
        <v>0</v>
      </c>
      <c r="AO368" s="38">
        <v>280849.37964</v>
      </c>
      <c r="AP368" s="38">
        <v>276811.37964</v>
      </c>
      <c r="AQ368" s="38">
        <v>4038</v>
      </c>
      <c r="AR368" s="38">
        <v>-26429</v>
      </c>
      <c r="AS368" s="38">
        <v>0</v>
      </c>
    </row>
    <row r="369" spans="2:45" s="1" customFormat="1" ht="14.25" x14ac:dyDescent="0.2">
      <c r="B369" s="33" t="s">
        <v>1808</v>
      </c>
      <c r="C369" s="34" t="s">
        <v>1624</v>
      </c>
      <c r="D369" s="33" t="s">
        <v>1625</v>
      </c>
      <c r="E369" s="33" t="s">
        <v>13</v>
      </c>
      <c r="F369" s="33" t="s">
        <v>11</v>
      </c>
      <c r="G369" s="33" t="s">
        <v>16</v>
      </c>
      <c r="H369" s="33" t="s">
        <v>52</v>
      </c>
      <c r="I369" s="33" t="s">
        <v>10</v>
      </c>
      <c r="J369" s="33" t="s">
        <v>21</v>
      </c>
      <c r="K369" s="33" t="s">
        <v>1626</v>
      </c>
      <c r="L369" s="37">
        <v>16043</v>
      </c>
      <c r="M369" s="162">
        <v>502506.23183800001</v>
      </c>
      <c r="N369" s="38">
        <v>-388100</v>
      </c>
      <c r="O369" s="38">
        <v>175383.85558158427</v>
      </c>
      <c r="P369" s="31">
        <v>346751.85502180003</v>
      </c>
      <c r="Q369" s="39">
        <v>49926.339362999999</v>
      </c>
      <c r="R369" s="40">
        <v>0</v>
      </c>
      <c r="S369" s="40">
        <v>26867.219469724605</v>
      </c>
      <c r="T369" s="40">
        <v>5218.780530275395</v>
      </c>
      <c r="U369" s="41">
        <v>32086.173023858697</v>
      </c>
      <c r="V369" s="42">
        <v>82012.512386858696</v>
      </c>
      <c r="W369" s="38">
        <v>428764.36740865873</v>
      </c>
      <c r="X369" s="38">
        <v>50376.036505724653</v>
      </c>
      <c r="Y369" s="37">
        <v>378388.33090293407</v>
      </c>
      <c r="Z369" s="155">
        <v>0</v>
      </c>
      <c r="AA369" s="38">
        <v>35662.503735065788</v>
      </c>
      <c r="AB369" s="38">
        <v>101934.78570387012</v>
      </c>
      <c r="AC369" s="38">
        <v>117372.19</v>
      </c>
      <c r="AD369" s="38">
        <v>4720.1943058735869</v>
      </c>
      <c r="AE369" s="38">
        <v>4171.2700000000004</v>
      </c>
      <c r="AF369" s="38">
        <v>263860.94374480948</v>
      </c>
      <c r="AG369" s="146">
        <v>414278</v>
      </c>
      <c r="AH369" s="38">
        <v>451028.62318380002</v>
      </c>
      <c r="AI369" s="38">
        <v>13500</v>
      </c>
      <c r="AJ369" s="38">
        <v>50250.623183800002</v>
      </c>
      <c r="AK369" s="38">
        <v>36750.623183800002</v>
      </c>
      <c r="AL369" s="38">
        <v>400778</v>
      </c>
      <c r="AM369" s="38">
        <v>400778</v>
      </c>
      <c r="AN369" s="38">
        <v>0</v>
      </c>
      <c r="AO369" s="38">
        <v>346751.85502180003</v>
      </c>
      <c r="AP369" s="38">
        <v>310001.23183800001</v>
      </c>
      <c r="AQ369" s="38">
        <v>36750.623183800024</v>
      </c>
      <c r="AR369" s="38">
        <v>-388100</v>
      </c>
      <c r="AS369" s="38">
        <v>0</v>
      </c>
    </row>
    <row r="370" spans="2:45" s="1" customFormat="1" ht="14.25" x14ac:dyDescent="0.2">
      <c r="B370" s="33" t="s">
        <v>1808</v>
      </c>
      <c r="C370" s="34" t="s">
        <v>703</v>
      </c>
      <c r="D370" s="33" t="s">
        <v>704</v>
      </c>
      <c r="E370" s="33" t="s">
        <v>13</v>
      </c>
      <c r="F370" s="33" t="s">
        <v>11</v>
      </c>
      <c r="G370" s="33" t="s">
        <v>16</v>
      </c>
      <c r="H370" s="33" t="s">
        <v>52</v>
      </c>
      <c r="I370" s="33" t="s">
        <v>10</v>
      </c>
      <c r="J370" s="33" t="s">
        <v>12</v>
      </c>
      <c r="K370" s="33" t="s">
        <v>705</v>
      </c>
      <c r="L370" s="37">
        <v>1334</v>
      </c>
      <c r="M370" s="162">
        <v>108526.586316</v>
      </c>
      <c r="N370" s="38">
        <v>-100773</v>
      </c>
      <c r="O370" s="38">
        <v>59125.742085109603</v>
      </c>
      <c r="P370" s="31">
        <v>72123.286315999998</v>
      </c>
      <c r="Q370" s="39">
        <v>4551.2853029999997</v>
      </c>
      <c r="R370" s="40">
        <v>0</v>
      </c>
      <c r="S370" s="40">
        <v>2306.0345074294569</v>
      </c>
      <c r="T370" s="40">
        <v>361.96549257054312</v>
      </c>
      <c r="U370" s="41">
        <v>2668.0143871986229</v>
      </c>
      <c r="V370" s="42">
        <v>7219.2996901986226</v>
      </c>
      <c r="W370" s="38">
        <v>79342.586006198617</v>
      </c>
      <c r="X370" s="38">
        <v>4323.8147014294664</v>
      </c>
      <c r="Y370" s="37">
        <v>75018.77130476915</v>
      </c>
      <c r="Z370" s="155">
        <v>1387.0393925265375</v>
      </c>
      <c r="AA370" s="38">
        <v>3066.9930190222303</v>
      </c>
      <c r="AB370" s="38">
        <v>13543.334243211206</v>
      </c>
      <c r="AC370" s="38">
        <v>9234.26</v>
      </c>
      <c r="AD370" s="38">
        <v>1014.725</v>
      </c>
      <c r="AE370" s="38">
        <v>1269.83</v>
      </c>
      <c r="AF370" s="38">
        <v>29516.181654759974</v>
      </c>
      <c r="AG370" s="146">
        <v>74102</v>
      </c>
      <c r="AH370" s="38">
        <v>76473.7</v>
      </c>
      <c r="AI370" s="38">
        <v>0</v>
      </c>
      <c r="AJ370" s="38">
        <v>2371.7000000000003</v>
      </c>
      <c r="AK370" s="38">
        <v>2371.7000000000003</v>
      </c>
      <c r="AL370" s="38">
        <v>74102</v>
      </c>
      <c r="AM370" s="38">
        <v>74102</v>
      </c>
      <c r="AN370" s="38">
        <v>0</v>
      </c>
      <c r="AO370" s="38">
        <v>72123.286315999998</v>
      </c>
      <c r="AP370" s="38">
        <v>69751.586316000001</v>
      </c>
      <c r="AQ370" s="38">
        <v>2371.6999999999971</v>
      </c>
      <c r="AR370" s="38">
        <v>-100773</v>
      </c>
      <c r="AS370" s="38">
        <v>0</v>
      </c>
    </row>
    <row r="371" spans="2:45" s="1" customFormat="1" ht="14.25" x14ac:dyDescent="0.2">
      <c r="B371" s="33" t="s">
        <v>1808</v>
      </c>
      <c r="C371" s="34" t="s">
        <v>1184</v>
      </c>
      <c r="D371" s="33" t="s">
        <v>1185</v>
      </c>
      <c r="E371" s="33" t="s">
        <v>13</v>
      </c>
      <c r="F371" s="33" t="s">
        <v>11</v>
      </c>
      <c r="G371" s="33" t="s">
        <v>16</v>
      </c>
      <c r="H371" s="33" t="s">
        <v>52</v>
      </c>
      <c r="I371" s="33" t="s">
        <v>10</v>
      </c>
      <c r="J371" s="33" t="s">
        <v>12</v>
      </c>
      <c r="K371" s="33" t="s">
        <v>1186</v>
      </c>
      <c r="L371" s="37">
        <v>2460</v>
      </c>
      <c r="M371" s="162">
        <v>297908.73213899997</v>
      </c>
      <c r="N371" s="38">
        <v>-236751</v>
      </c>
      <c r="O371" s="38">
        <v>53956.105598984257</v>
      </c>
      <c r="P371" s="31">
        <v>114313.73213899997</v>
      </c>
      <c r="Q371" s="39">
        <v>10309.208807000001</v>
      </c>
      <c r="R371" s="40">
        <v>0</v>
      </c>
      <c r="S371" s="40">
        <v>1982.0816434293326</v>
      </c>
      <c r="T371" s="40">
        <v>2937.9183565706671</v>
      </c>
      <c r="U371" s="41">
        <v>4920.026531115901</v>
      </c>
      <c r="V371" s="42">
        <v>15229.235338115901</v>
      </c>
      <c r="W371" s="38">
        <v>129542.96747711588</v>
      </c>
      <c r="X371" s="38">
        <v>3716.4030814293365</v>
      </c>
      <c r="Y371" s="37">
        <v>125826.56439568654</v>
      </c>
      <c r="Z371" s="155">
        <v>165901.4254084409</v>
      </c>
      <c r="AA371" s="38">
        <v>129496.27504555229</v>
      </c>
      <c r="AB371" s="38">
        <v>57400.740389627354</v>
      </c>
      <c r="AC371" s="38">
        <v>10311.61</v>
      </c>
      <c r="AD371" s="38">
        <v>2500.5</v>
      </c>
      <c r="AE371" s="38">
        <v>35881.519999999997</v>
      </c>
      <c r="AF371" s="38">
        <v>401492.07084362052</v>
      </c>
      <c r="AG371" s="146">
        <v>180467</v>
      </c>
      <c r="AH371" s="38">
        <v>180467</v>
      </c>
      <c r="AI371" s="38">
        <v>61301</v>
      </c>
      <c r="AJ371" s="38">
        <v>61301</v>
      </c>
      <c r="AK371" s="38">
        <v>0</v>
      </c>
      <c r="AL371" s="38">
        <v>119166</v>
      </c>
      <c r="AM371" s="38">
        <v>119166</v>
      </c>
      <c r="AN371" s="38">
        <v>0</v>
      </c>
      <c r="AO371" s="38">
        <v>114313.73213899997</v>
      </c>
      <c r="AP371" s="38">
        <v>114313.73213899997</v>
      </c>
      <c r="AQ371" s="38">
        <v>0</v>
      </c>
      <c r="AR371" s="38">
        <v>-236751</v>
      </c>
      <c r="AS371" s="38">
        <v>0</v>
      </c>
    </row>
    <row r="372" spans="2:45" s="1" customFormat="1" ht="14.25" x14ac:dyDescent="0.2">
      <c r="B372" s="33" t="s">
        <v>1808</v>
      </c>
      <c r="C372" s="34" t="s">
        <v>768</v>
      </c>
      <c r="D372" s="33" t="s">
        <v>769</v>
      </c>
      <c r="E372" s="33" t="s">
        <v>13</v>
      </c>
      <c r="F372" s="33" t="s">
        <v>11</v>
      </c>
      <c r="G372" s="33" t="s">
        <v>16</v>
      </c>
      <c r="H372" s="33" t="s">
        <v>52</v>
      </c>
      <c r="I372" s="33" t="s">
        <v>10</v>
      </c>
      <c r="J372" s="33" t="s">
        <v>20</v>
      </c>
      <c r="K372" s="33" t="s">
        <v>770</v>
      </c>
      <c r="L372" s="37">
        <v>20463</v>
      </c>
      <c r="M372" s="162">
        <v>1006823.6274639999</v>
      </c>
      <c r="N372" s="38">
        <v>-941901</v>
      </c>
      <c r="O372" s="38">
        <v>552691.79705298319</v>
      </c>
      <c r="P372" s="31">
        <v>577663.1274639999</v>
      </c>
      <c r="Q372" s="39">
        <v>94367.916784999994</v>
      </c>
      <c r="R372" s="40">
        <v>0</v>
      </c>
      <c r="S372" s="40">
        <v>32807.981506298311</v>
      </c>
      <c r="T372" s="40">
        <v>8118.0184937016893</v>
      </c>
      <c r="U372" s="41">
        <v>40926.220693587267</v>
      </c>
      <c r="V372" s="42">
        <v>135294.13747858728</v>
      </c>
      <c r="W372" s="38">
        <v>712957.26494258712</v>
      </c>
      <c r="X372" s="38">
        <v>61514.965324298246</v>
      </c>
      <c r="Y372" s="37">
        <v>651442.29961828887</v>
      </c>
      <c r="Z372" s="155">
        <v>115870.82532133392</v>
      </c>
      <c r="AA372" s="38">
        <v>64236.328342652647</v>
      </c>
      <c r="AB372" s="38">
        <v>200125.39700215805</v>
      </c>
      <c r="AC372" s="38">
        <v>85775.02</v>
      </c>
      <c r="AD372" s="38">
        <v>18134.743289543367</v>
      </c>
      <c r="AE372" s="38">
        <v>31364.02</v>
      </c>
      <c r="AF372" s="38">
        <v>515506.33395568799</v>
      </c>
      <c r="AG372" s="146">
        <v>664943</v>
      </c>
      <c r="AH372" s="38">
        <v>681785.5</v>
      </c>
      <c r="AI372" s="38">
        <v>53620</v>
      </c>
      <c r="AJ372" s="38">
        <v>70462.5</v>
      </c>
      <c r="AK372" s="38">
        <v>16842.5</v>
      </c>
      <c r="AL372" s="38">
        <v>611323</v>
      </c>
      <c r="AM372" s="38">
        <v>611323</v>
      </c>
      <c r="AN372" s="38">
        <v>0</v>
      </c>
      <c r="AO372" s="38">
        <v>577663.1274639999</v>
      </c>
      <c r="AP372" s="38">
        <v>560820.6274639999</v>
      </c>
      <c r="AQ372" s="38">
        <v>16842.5</v>
      </c>
      <c r="AR372" s="38">
        <v>-941901</v>
      </c>
      <c r="AS372" s="38">
        <v>0</v>
      </c>
    </row>
    <row r="373" spans="2:45" s="1" customFormat="1" ht="14.25" x14ac:dyDescent="0.2">
      <c r="B373" s="33" t="s">
        <v>1808</v>
      </c>
      <c r="C373" s="34" t="s">
        <v>1421</v>
      </c>
      <c r="D373" s="33" t="s">
        <v>1422</v>
      </c>
      <c r="E373" s="33" t="s">
        <v>13</v>
      </c>
      <c r="F373" s="33" t="s">
        <v>11</v>
      </c>
      <c r="G373" s="33" t="s">
        <v>16</v>
      </c>
      <c r="H373" s="33" t="s">
        <v>52</v>
      </c>
      <c r="I373" s="33" t="s">
        <v>10</v>
      </c>
      <c r="J373" s="33" t="s">
        <v>18</v>
      </c>
      <c r="K373" s="33" t="s">
        <v>1423</v>
      </c>
      <c r="L373" s="37">
        <v>6950</v>
      </c>
      <c r="M373" s="162">
        <v>187888.75429000001</v>
      </c>
      <c r="N373" s="38">
        <v>-57304</v>
      </c>
      <c r="O373" s="38">
        <v>0</v>
      </c>
      <c r="P373" s="31">
        <v>206817.62971900002</v>
      </c>
      <c r="Q373" s="39">
        <v>14740.441841</v>
      </c>
      <c r="R373" s="40">
        <v>0</v>
      </c>
      <c r="S373" s="40">
        <v>10004.961329146698</v>
      </c>
      <c r="T373" s="40">
        <v>3895.0386708533024</v>
      </c>
      <c r="U373" s="41">
        <v>13900.074955794924</v>
      </c>
      <c r="V373" s="42">
        <v>28640.516796794924</v>
      </c>
      <c r="W373" s="38">
        <v>235458.14651579494</v>
      </c>
      <c r="X373" s="38">
        <v>18759.3024921467</v>
      </c>
      <c r="Y373" s="37">
        <v>216698.84402364824</v>
      </c>
      <c r="Z373" s="155">
        <v>0</v>
      </c>
      <c r="AA373" s="38">
        <v>9241.5522086551555</v>
      </c>
      <c r="AB373" s="38">
        <v>33257.181360633498</v>
      </c>
      <c r="AC373" s="38">
        <v>29132.41</v>
      </c>
      <c r="AD373" s="38">
        <v>1660.5</v>
      </c>
      <c r="AE373" s="38">
        <v>205.38</v>
      </c>
      <c r="AF373" s="38">
        <v>73497.023569288664</v>
      </c>
      <c r="AG373" s="146">
        <v>132445</v>
      </c>
      <c r="AH373" s="38">
        <v>151233.87542900001</v>
      </c>
      <c r="AI373" s="38">
        <v>0</v>
      </c>
      <c r="AJ373" s="38">
        <v>18788.875429000003</v>
      </c>
      <c r="AK373" s="38">
        <v>18788.875429000003</v>
      </c>
      <c r="AL373" s="38">
        <v>132445</v>
      </c>
      <c r="AM373" s="38">
        <v>132445</v>
      </c>
      <c r="AN373" s="38">
        <v>0</v>
      </c>
      <c r="AO373" s="38">
        <v>206817.62971900002</v>
      </c>
      <c r="AP373" s="38">
        <v>188028.75429000001</v>
      </c>
      <c r="AQ373" s="38">
        <v>18788.875429000007</v>
      </c>
      <c r="AR373" s="38">
        <v>-57304</v>
      </c>
      <c r="AS373" s="38">
        <v>0</v>
      </c>
    </row>
    <row r="374" spans="2:45" s="1" customFormat="1" ht="14.25" x14ac:dyDescent="0.2">
      <c r="B374" s="33" t="s">
        <v>1808</v>
      </c>
      <c r="C374" s="34" t="s">
        <v>1166</v>
      </c>
      <c r="D374" s="33" t="s">
        <v>1167</v>
      </c>
      <c r="E374" s="33" t="s">
        <v>13</v>
      </c>
      <c r="F374" s="33" t="s">
        <v>11</v>
      </c>
      <c r="G374" s="33" t="s">
        <v>16</v>
      </c>
      <c r="H374" s="33" t="s">
        <v>52</v>
      </c>
      <c r="I374" s="33" t="s">
        <v>10</v>
      </c>
      <c r="J374" s="33" t="s">
        <v>18</v>
      </c>
      <c r="K374" s="33" t="s">
        <v>1168</v>
      </c>
      <c r="L374" s="37">
        <v>7864</v>
      </c>
      <c r="M374" s="162">
        <v>310995.42946800002</v>
      </c>
      <c r="N374" s="38">
        <v>-200316.64</v>
      </c>
      <c r="O374" s="38">
        <v>156028.8999337737</v>
      </c>
      <c r="P374" s="31">
        <v>112683.14146800002</v>
      </c>
      <c r="Q374" s="39">
        <v>23961.864423999999</v>
      </c>
      <c r="R374" s="40">
        <v>0</v>
      </c>
      <c r="S374" s="40">
        <v>16227.589622863374</v>
      </c>
      <c r="T374" s="40">
        <v>27405.346554396194</v>
      </c>
      <c r="U374" s="41">
        <v>43633.171468008921</v>
      </c>
      <c r="V374" s="42">
        <v>67595.03589200892</v>
      </c>
      <c r="W374" s="38">
        <v>180278.17736000894</v>
      </c>
      <c r="X374" s="38">
        <v>64009.765504637064</v>
      </c>
      <c r="Y374" s="37">
        <v>116268.41185537187</v>
      </c>
      <c r="Z374" s="155">
        <v>0</v>
      </c>
      <c r="AA374" s="38">
        <v>12823.437433540887</v>
      </c>
      <c r="AB374" s="38">
        <v>47621.037721784523</v>
      </c>
      <c r="AC374" s="38">
        <v>32963.629999999997</v>
      </c>
      <c r="AD374" s="38">
        <v>4077.3637264939998</v>
      </c>
      <c r="AE374" s="38">
        <v>3886.21</v>
      </c>
      <c r="AF374" s="38">
        <v>101371.67888181942</v>
      </c>
      <c r="AG374" s="146">
        <v>37195</v>
      </c>
      <c r="AH374" s="38">
        <v>99504.352000000014</v>
      </c>
      <c r="AI374" s="38">
        <v>6008</v>
      </c>
      <c r="AJ374" s="38">
        <v>13055.400000000001</v>
      </c>
      <c r="AK374" s="38">
        <v>7047.4000000000015</v>
      </c>
      <c r="AL374" s="38">
        <v>31187</v>
      </c>
      <c r="AM374" s="38">
        <v>86448.952000000005</v>
      </c>
      <c r="AN374" s="38">
        <v>55261.952000000005</v>
      </c>
      <c r="AO374" s="38">
        <v>112683.14146800002</v>
      </c>
      <c r="AP374" s="38">
        <v>50373.789468000017</v>
      </c>
      <c r="AQ374" s="38">
        <v>62309.352000000014</v>
      </c>
      <c r="AR374" s="38">
        <v>-200316.64</v>
      </c>
      <c r="AS374" s="38">
        <v>0</v>
      </c>
    </row>
    <row r="375" spans="2:45" s="1" customFormat="1" ht="14.25" x14ac:dyDescent="0.2">
      <c r="B375" s="33" t="s">
        <v>1808</v>
      </c>
      <c r="C375" s="34" t="s">
        <v>485</v>
      </c>
      <c r="D375" s="33" t="s">
        <v>486</v>
      </c>
      <c r="E375" s="33" t="s">
        <v>13</v>
      </c>
      <c r="F375" s="33" t="s">
        <v>11</v>
      </c>
      <c r="G375" s="33" t="s">
        <v>16</v>
      </c>
      <c r="H375" s="33" t="s">
        <v>52</v>
      </c>
      <c r="I375" s="33" t="s">
        <v>10</v>
      </c>
      <c r="J375" s="33" t="s">
        <v>18</v>
      </c>
      <c r="K375" s="33" t="s">
        <v>487</v>
      </c>
      <c r="L375" s="37">
        <v>8576</v>
      </c>
      <c r="M375" s="162">
        <v>391210.16775500006</v>
      </c>
      <c r="N375" s="38">
        <v>-70910</v>
      </c>
      <c r="O375" s="38">
        <v>39575.70492622468</v>
      </c>
      <c r="P375" s="31">
        <v>215870.13575500005</v>
      </c>
      <c r="Q375" s="39">
        <v>31022.695399</v>
      </c>
      <c r="R375" s="40">
        <v>0</v>
      </c>
      <c r="S375" s="40">
        <v>16911.067880006496</v>
      </c>
      <c r="T375" s="40">
        <v>240.93211999350387</v>
      </c>
      <c r="U375" s="41">
        <v>17152.092492215434</v>
      </c>
      <c r="V375" s="42">
        <v>48174.787891215434</v>
      </c>
      <c r="W375" s="38">
        <v>264044.92364621547</v>
      </c>
      <c r="X375" s="38">
        <v>31708.252275006467</v>
      </c>
      <c r="Y375" s="37">
        <v>232336.671371209</v>
      </c>
      <c r="Z375" s="155">
        <v>20487.597612376703</v>
      </c>
      <c r="AA375" s="38">
        <v>44864.887481679601</v>
      </c>
      <c r="AB375" s="38">
        <v>50495.796819200717</v>
      </c>
      <c r="AC375" s="38">
        <v>35948.129999999997</v>
      </c>
      <c r="AD375" s="38">
        <v>1731.7583220659301</v>
      </c>
      <c r="AE375" s="38">
        <v>6491.6</v>
      </c>
      <c r="AF375" s="38">
        <v>160019.77023532297</v>
      </c>
      <c r="AG375" s="146">
        <v>68170</v>
      </c>
      <c r="AH375" s="38">
        <v>106945.96800000001</v>
      </c>
      <c r="AI375" s="38">
        <v>0</v>
      </c>
      <c r="AJ375" s="38">
        <v>12670</v>
      </c>
      <c r="AK375" s="38">
        <v>12670</v>
      </c>
      <c r="AL375" s="38">
        <v>68170</v>
      </c>
      <c r="AM375" s="38">
        <v>94275.968000000008</v>
      </c>
      <c r="AN375" s="38">
        <v>26105.968000000008</v>
      </c>
      <c r="AO375" s="38">
        <v>215870.13575500005</v>
      </c>
      <c r="AP375" s="38">
        <v>177094.16775500006</v>
      </c>
      <c r="AQ375" s="38">
        <v>38775.967999999993</v>
      </c>
      <c r="AR375" s="38">
        <v>-70910</v>
      </c>
      <c r="AS375" s="38">
        <v>0</v>
      </c>
    </row>
    <row r="376" spans="2:45" s="1" customFormat="1" ht="14.25" x14ac:dyDescent="0.2">
      <c r="B376" s="33" t="s">
        <v>1808</v>
      </c>
      <c r="C376" s="34" t="s">
        <v>1022</v>
      </c>
      <c r="D376" s="33" t="s">
        <v>1023</v>
      </c>
      <c r="E376" s="33" t="s">
        <v>13</v>
      </c>
      <c r="F376" s="33" t="s">
        <v>11</v>
      </c>
      <c r="G376" s="33" t="s">
        <v>16</v>
      </c>
      <c r="H376" s="33" t="s">
        <v>52</v>
      </c>
      <c r="I376" s="33" t="s">
        <v>10</v>
      </c>
      <c r="J376" s="33" t="s">
        <v>18</v>
      </c>
      <c r="K376" s="33" t="s">
        <v>1024</v>
      </c>
      <c r="L376" s="37">
        <v>5543</v>
      </c>
      <c r="M376" s="162">
        <v>170246.810153</v>
      </c>
      <c r="N376" s="38">
        <v>-98371</v>
      </c>
      <c r="O376" s="38">
        <v>42770.07244403744</v>
      </c>
      <c r="P376" s="31">
        <v>156793.810153</v>
      </c>
      <c r="Q376" s="39">
        <v>14362.005755</v>
      </c>
      <c r="R376" s="40">
        <v>0</v>
      </c>
      <c r="S376" s="40">
        <v>9810.1121977180537</v>
      </c>
      <c r="T376" s="40">
        <v>1275.8878022819463</v>
      </c>
      <c r="U376" s="41">
        <v>11086.059781290827</v>
      </c>
      <c r="V376" s="42">
        <v>25448.065536290829</v>
      </c>
      <c r="W376" s="38">
        <v>182241.87568929081</v>
      </c>
      <c r="X376" s="38">
        <v>18393.960370718065</v>
      </c>
      <c r="Y376" s="37">
        <v>163847.91531857275</v>
      </c>
      <c r="Z376" s="155">
        <v>0</v>
      </c>
      <c r="AA376" s="38">
        <v>7837.1484425153994</v>
      </c>
      <c r="AB376" s="38">
        <v>40952.170240792642</v>
      </c>
      <c r="AC376" s="38">
        <v>39105.75</v>
      </c>
      <c r="AD376" s="38">
        <v>2258</v>
      </c>
      <c r="AE376" s="38">
        <v>170.31</v>
      </c>
      <c r="AF376" s="38">
        <v>90323.378683308038</v>
      </c>
      <c r="AG376" s="146">
        <v>118173</v>
      </c>
      <c r="AH376" s="38">
        <v>120813</v>
      </c>
      <c r="AI376" s="38">
        <v>0</v>
      </c>
      <c r="AJ376" s="38">
        <v>2640</v>
      </c>
      <c r="AK376" s="38">
        <v>2640</v>
      </c>
      <c r="AL376" s="38">
        <v>118173</v>
      </c>
      <c r="AM376" s="38">
        <v>118173</v>
      </c>
      <c r="AN376" s="38">
        <v>0</v>
      </c>
      <c r="AO376" s="38">
        <v>156793.810153</v>
      </c>
      <c r="AP376" s="38">
        <v>154153.810153</v>
      </c>
      <c r="AQ376" s="38">
        <v>2640</v>
      </c>
      <c r="AR376" s="38">
        <v>-98371</v>
      </c>
      <c r="AS376" s="38">
        <v>0</v>
      </c>
    </row>
    <row r="377" spans="2:45" s="1" customFormat="1" ht="14.25" x14ac:dyDescent="0.2">
      <c r="B377" s="33" t="s">
        <v>1808</v>
      </c>
      <c r="C377" s="34" t="s">
        <v>1430</v>
      </c>
      <c r="D377" s="33" t="s">
        <v>1431</v>
      </c>
      <c r="E377" s="33" t="s">
        <v>13</v>
      </c>
      <c r="F377" s="33" t="s">
        <v>11</v>
      </c>
      <c r="G377" s="33" t="s">
        <v>16</v>
      </c>
      <c r="H377" s="33" t="s">
        <v>52</v>
      </c>
      <c r="I377" s="33" t="s">
        <v>10</v>
      </c>
      <c r="J377" s="33" t="s">
        <v>12</v>
      </c>
      <c r="K377" s="33" t="s">
        <v>1432</v>
      </c>
      <c r="L377" s="37">
        <v>3656</v>
      </c>
      <c r="M377" s="162">
        <v>172855.28975700002</v>
      </c>
      <c r="N377" s="38">
        <v>-92759</v>
      </c>
      <c r="O377" s="38">
        <v>44469.184346937109</v>
      </c>
      <c r="P377" s="31">
        <v>127662.28975700002</v>
      </c>
      <c r="Q377" s="39">
        <v>9238.9691879999991</v>
      </c>
      <c r="R377" s="40">
        <v>0</v>
      </c>
      <c r="S377" s="40">
        <v>6468.6511234310556</v>
      </c>
      <c r="T377" s="40">
        <v>843.34887656894443</v>
      </c>
      <c r="U377" s="41">
        <v>7312.0394299836307</v>
      </c>
      <c r="V377" s="42">
        <v>16551.008617983629</v>
      </c>
      <c r="W377" s="38">
        <v>144213.29837498366</v>
      </c>
      <c r="X377" s="38">
        <v>12128.720856431086</v>
      </c>
      <c r="Y377" s="37">
        <v>132084.57751855257</v>
      </c>
      <c r="Z377" s="155">
        <v>0</v>
      </c>
      <c r="AA377" s="38">
        <v>8660.0796954674952</v>
      </c>
      <c r="AB377" s="38">
        <v>20793.080472498274</v>
      </c>
      <c r="AC377" s="38">
        <v>28393.440000000002</v>
      </c>
      <c r="AD377" s="38">
        <v>243.5</v>
      </c>
      <c r="AE377" s="38">
        <v>78.64</v>
      </c>
      <c r="AF377" s="38">
        <v>58168.740167965771</v>
      </c>
      <c r="AG377" s="146">
        <v>95849</v>
      </c>
      <c r="AH377" s="38">
        <v>100849</v>
      </c>
      <c r="AI377" s="38">
        <v>0</v>
      </c>
      <c r="AJ377" s="38">
        <v>5000</v>
      </c>
      <c r="AK377" s="38">
        <v>5000</v>
      </c>
      <c r="AL377" s="38">
        <v>95849</v>
      </c>
      <c r="AM377" s="38">
        <v>95849</v>
      </c>
      <c r="AN377" s="38">
        <v>0</v>
      </c>
      <c r="AO377" s="38">
        <v>127662.28975700002</v>
      </c>
      <c r="AP377" s="38">
        <v>122662.28975700002</v>
      </c>
      <c r="AQ377" s="38">
        <v>5000</v>
      </c>
      <c r="AR377" s="38">
        <v>-92759</v>
      </c>
      <c r="AS377" s="38">
        <v>0</v>
      </c>
    </row>
    <row r="378" spans="2:45" s="1" customFormat="1" ht="14.25" x14ac:dyDescent="0.2">
      <c r="B378" s="33" t="s">
        <v>1808</v>
      </c>
      <c r="C378" s="34" t="s">
        <v>598</v>
      </c>
      <c r="D378" s="33" t="s">
        <v>599</v>
      </c>
      <c r="E378" s="33" t="s">
        <v>13</v>
      </c>
      <c r="F378" s="33" t="s">
        <v>11</v>
      </c>
      <c r="G378" s="33" t="s">
        <v>16</v>
      </c>
      <c r="H378" s="33" t="s">
        <v>52</v>
      </c>
      <c r="I378" s="33" t="s">
        <v>10</v>
      </c>
      <c r="J378" s="33" t="s">
        <v>21</v>
      </c>
      <c r="K378" s="33" t="s">
        <v>600</v>
      </c>
      <c r="L378" s="37">
        <v>11947</v>
      </c>
      <c r="M378" s="162">
        <v>259919.471556</v>
      </c>
      <c r="N378" s="38">
        <v>-198967</v>
      </c>
      <c r="O378" s="38">
        <v>67937.301390435023</v>
      </c>
      <c r="P378" s="31">
        <v>205867.17155600002</v>
      </c>
      <c r="Q378" s="39">
        <v>39088.098125999997</v>
      </c>
      <c r="R378" s="40">
        <v>0</v>
      </c>
      <c r="S378" s="40">
        <v>26607.283219438788</v>
      </c>
      <c r="T378" s="40">
        <v>-146.63218921056614</v>
      </c>
      <c r="U378" s="41">
        <v>26460.793719374422</v>
      </c>
      <c r="V378" s="42">
        <v>65548.891845374426</v>
      </c>
      <c r="W378" s="38">
        <v>271416.06340137444</v>
      </c>
      <c r="X378" s="38">
        <v>49888.656036438799</v>
      </c>
      <c r="Y378" s="37">
        <v>221527.40736493564</v>
      </c>
      <c r="Z378" s="155">
        <v>25282.431491404088</v>
      </c>
      <c r="AA378" s="38">
        <v>29467.556942185853</v>
      </c>
      <c r="AB378" s="38">
        <v>81653.089547605196</v>
      </c>
      <c r="AC378" s="38">
        <v>50078.400000000001</v>
      </c>
      <c r="AD378" s="38">
        <v>1477.5</v>
      </c>
      <c r="AE378" s="38">
        <v>3857.47</v>
      </c>
      <c r="AF378" s="38">
        <v>191816.44798119512</v>
      </c>
      <c r="AG378" s="146">
        <v>196395</v>
      </c>
      <c r="AH378" s="38">
        <v>213449.7</v>
      </c>
      <c r="AI378" s="38">
        <v>0</v>
      </c>
      <c r="AJ378" s="38">
        <v>17054.7</v>
      </c>
      <c r="AK378" s="38">
        <v>17054.7</v>
      </c>
      <c r="AL378" s="38">
        <v>196395</v>
      </c>
      <c r="AM378" s="38">
        <v>196395</v>
      </c>
      <c r="AN378" s="38">
        <v>0</v>
      </c>
      <c r="AO378" s="38">
        <v>205867.17155600002</v>
      </c>
      <c r="AP378" s="38">
        <v>188812.471556</v>
      </c>
      <c r="AQ378" s="38">
        <v>17054.700000000012</v>
      </c>
      <c r="AR378" s="38">
        <v>-198967</v>
      </c>
      <c r="AS378" s="38">
        <v>0</v>
      </c>
    </row>
    <row r="379" spans="2:45" s="1" customFormat="1" ht="14.25" x14ac:dyDescent="0.2">
      <c r="B379" s="33" t="s">
        <v>1808</v>
      </c>
      <c r="C379" s="34" t="s">
        <v>1172</v>
      </c>
      <c r="D379" s="33" t="s">
        <v>1173</v>
      </c>
      <c r="E379" s="33" t="s">
        <v>13</v>
      </c>
      <c r="F379" s="33" t="s">
        <v>11</v>
      </c>
      <c r="G379" s="33" t="s">
        <v>16</v>
      </c>
      <c r="H379" s="33" t="s">
        <v>52</v>
      </c>
      <c r="I379" s="33" t="s">
        <v>10</v>
      </c>
      <c r="J379" s="33" t="s">
        <v>21</v>
      </c>
      <c r="K379" s="33" t="s">
        <v>1174</v>
      </c>
      <c r="L379" s="37">
        <v>13287</v>
      </c>
      <c r="M379" s="162">
        <v>782087.11586500006</v>
      </c>
      <c r="N379" s="38">
        <v>-648646</v>
      </c>
      <c r="O379" s="38">
        <v>466113.50307778252</v>
      </c>
      <c r="P379" s="31">
        <v>258585.11586500006</v>
      </c>
      <c r="Q379" s="39">
        <v>42927.389133999997</v>
      </c>
      <c r="R379" s="40">
        <v>0</v>
      </c>
      <c r="S379" s="40">
        <v>23402.689992008985</v>
      </c>
      <c r="T379" s="40">
        <v>151352.87612240596</v>
      </c>
      <c r="U379" s="41">
        <v>174756.50848437002</v>
      </c>
      <c r="V379" s="42">
        <v>217683.89761837001</v>
      </c>
      <c r="W379" s="38">
        <v>476269.01348337007</v>
      </c>
      <c r="X379" s="38">
        <v>228958.39555679145</v>
      </c>
      <c r="Y379" s="37">
        <v>247310.61792657862</v>
      </c>
      <c r="Z379" s="155">
        <v>127645.53354921467</v>
      </c>
      <c r="AA379" s="38">
        <v>44261.737199531388</v>
      </c>
      <c r="AB379" s="38">
        <v>129565.90536673409</v>
      </c>
      <c r="AC379" s="38">
        <v>55695.29</v>
      </c>
      <c r="AD379" s="38">
        <v>74370.440000000031</v>
      </c>
      <c r="AE379" s="38">
        <v>55263.73</v>
      </c>
      <c r="AF379" s="38">
        <v>486802.6361154801</v>
      </c>
      <c r="AG379" s="146">
        <v>389084</v>
      </c>
      <c r="AH379" s="38">
        <v>402132</v>
      </c>
      <c r="AI379" s="38">
        <v>0</v>
      </c>
      <c r="AJ379" s="38">
        <v>13048</v>
      </c>
      <c r="AK379" s="38">
        <v>13048</v>
      </c>
      <c r="AL379" s="38">
        <v>389084</v>
      </c>
      <c r="AM379" s="38">
        <v>389084</v>
      </c>
      <c r="AN379" s="38">
        <v>0</v>
      </c>
      <c r="AO379" s="38">
        <v>258585.11586500006</v>
      </c>
      <c r="AP379" s="38">
        <v>245537.11586500006</v>
      </c>
      <c r="AQ379" s="38">
        <v>13048</v>
      </c>
      <c r="AR379" s="38">
        <v>-648646</v>
      </c>
      <c r="AS379" s="38">
        <v>0</v>
      </c>
    </row>
    <row r="380" spans="2:45" s="1" customFormat="1" ht="14.25" x14ac:dyDescent="0.2">
      <c r="B380" s="33" t="s">
        <v>1808</v>
      </c>
      <c r="C380" s="34" t="s">
        <v>878</v>
      </c>
      <c r="D380" s="33" t="s">
        <v>879</v>
      </c>
      <c r="E380" s="33" t="s">
        <v>13</v>
      </c>
      <c r="F380" s="33" t="s">
        <v>11</v>
      </c>
      <c r="G380" s="33" t="s">
        <v>16</v>
      </c>
      <c r="H380" s="33" t="s">
        <v>52</v>
      </c>
      <c r="I380" s="33" t="s">
        <v>10</v>
      </c>
      <c r="J380" s="33" t="s">
        <v>18</v>
      </c>
      <c r="K380" s="33" t="s">
        <v>880</v>
      </c>
      <c r="L380" s="37">
        <v>5951</v>
      </c>
      <c r="M380" s="162">
        <v>317122.69670800003</v>
      </c>
      <c r="N380" s="38">
        <v>-165975</v>
      </c>
      <c r="O380" s="38">
        <v>140333.28071214637</v>
      </c>
      <c r="P380" s="31">
        <v>213825.69670800003</v>
      </c>
      <c r="Q380" s="39">
        <v>35641.244868000002</v>
      </c>
      <c r="R380" s="40">
        <v>0</v>
      </c>
      <c r="S380" s="40">
        <v>17149.885116578014</v>
      </c>
      <c r="T380" s="40">
        <v>-283.60802066529504</v>
      </c>
      <c r="U380" s="41">
        <v>16866.368047366468</v>
      </c>
      <c r="V380" s="42">
        <v>52507.612915366466</v>
      </c>
      <c r="W380" s="38">
        <v>266333.30962336651</v>
      </c>
      <c r="X380" s="38">
        <v>32156.03459357805</v>
      </c>
      <c r="Y380" s="37">
        <v>234177.27502978846</v>
      </c>
      <c r="Z380" s="155">
        <v>23696.460471104285</v>
      </c>
      <c r="AA380" s="38">
        <v>17658.971898043164</v>
      </c>
      <c r="AB380" s="38">
        <v>61157.618761925813</v>
      </c>
      <c r="AC380" s="38">
        <v>24944.880000000001</v>
      </c>
      <c r="AD380" s="38">
        <v>3450</v>
      </c>
      <c r="AE380" s="38">
        <v>16170.57</v>
      </c>
      <c r="AF380" s="38">
        <v>147078.50113107328</v>
      </c>
      <c r="AG380" s="146">
        <v>102400</v>
      </c>
      <c r="AH380" s="38">
        <v>102400</v>
      </c>
      <c r="AI380" s="38">
        <v>7293</v>
      </c>
      <c r="AJ380" s="38">
        <v>7293</v>
      </c>
      <c r="AK380" s="38">
        <v>0</v>
      </c>
      <c r="AL380" s="38">
        <v>95107</v>
      </c>
      <c r="AM380" s="38">
        <v>95107</v>
      </c>
      <c r="AN380" s="38">
        <v>0</v>
      </c>
      <c r="AO380" s="38">
        <v>213825.69670800003</v>
      </c>
      <c r="AP380" s="38">
        <v>213825.69670800003</v>
      </c>
      <c r="AQ380" s="38">
        <v>0</v>
      </c>
      <c r="AR380" s="38">
        <v>-165975</v>
      </c>
      <c r="AS380" s="38">
        <v>0</v>
      </c>
    </row>
    <row r="381" spans="2:45" s="1" customFormat="1" ht="14.25" x14ac:dyDescent="0.2">
      <c r="B381" s="33" t="s">
        <v>1808</v>
      </c>
      <c r="C381" s="34" t="s">
        <v>1466</v>
      </c>
      <c r="D381" s="33" t="s">
        <v>1467</v>
      </c>
      <c r="E381" s="33" t="s">
        <v>13</v>
      </c>
      <c r="F381" s="33" t="s">
        <v>11</v>
      </c>
      <c r="G381" s="33" t="s">
        <v>16</v>
      </c>
      <c r="H381" s="33" t="s">
        <v>52</v>
      </c>
      <c r="I381" s="33" t="s">
        <v>10</v>
      </c>
      <c r="J381" s="33" t="s">
        <v>12</v>
      </c>
      <c r="K381" s="33" t="s">
        <v>1468</v>
      </c>
      <c r="L381" s="37">
        <v>1493</v>
      </c>
      <c r="M381" s="162">
        <v>43612.558838000004</v>
      </c>
      <c r="N381" s="38">
        <v>-18226</v>
      </c>
      <c r="O381" s="38">
        <v>0</v>
      </c>
      <c r="P381" s="31">
        <v>26557.528837999998</v>
      </c>
      <c r="Q381" s="39">
        <v>4256.7921399999996</v>
      </c>
      <c r="R381" s="40">
        <v>0</v>
      </c>
      <c r="S381" s="40">
        <v>4185.8438411444649</v>
      </c>
      <c r="T381" s="40">
        <v>-64.842375420807912</v>
      </c>
      <c r="U381" s="41">
        <v>4121.0236882373792</v>
      </c>
      <c r="V381" s="42">
        <v>8377.8158282373788</v>
      </c>
      <c r="W381" s="38">
        <v>34935.344666237375</v>
      </c>
      <c r="X381" s="38">
        <v>7848.4572021444656</v>
      </c>
      <c r="Y381" s="37">
        <v>27086.88746409291</v>
      </c>
      <c r="Z381" s="155">
        <v>0</v>
      </c>
      <c r="AA381" s="38">
        <v>5005.549380099872</v>
      </c>
      <c r="AB381" s="38">
        <v>9135.2961410216813</v>
      </c>
      <c r="AC381" s="38">
        <v>8273.7199999999993</v>
      </c>
      <c r="AD381" s="38">
        <v>472.76</v>
      </c>
      <c r="AE381" s="38">
        <v>143.37</v>
      </c>
      <c r="AF381" s="38">
        <v>23030.69552112155</v>
      </c>
      <c r="AG381" s="146">
        <v>1470</v>
      </c>
      <c r="AH381" s="38">
        <v>18065.969999999998</v>
      </c>
      <c r="AI381" s="38">
        <v>0</v>
      </c>
      <c r="AJ381" s="38">
        <v>1359.3000000000002</v>
      </c>
      <c r="AK381" s="38">
        <v>1359.3000000000002</v>
      </c>
      <c r="AL381" s="38">
        <v>1470</v>
      </c>
      <c r="AM381" s="38">
        <v>16706.669999999998</v>
      </c>
      <c r="AN381" s="38">
        <v>15236.669999999998</v>
      </c>
      <c r="AO381" s="38">
        <v>26557.528837999998</v>
      </c>
      <c r="AP381" s="38">
        <v>9961.5588380000008</v>
      </c>
      <c r="AQ381" s="38">
        <v>16595.97</v>
      </c>
      <c r="AR381" s="38">
        <v>-18226</v>
      </c>
      <c r="AS381" s="38">
        <v>0</v>
      </c>
    </row>
    <row r="382" spans="2:45" s="1" customFormat="1" ht="14.25" x14ac:dyDescent="0.2">
      <c r="B382" s="33" t="s">
        <v>1808</v>
      </c>
      <c r="C382" s="34" t="s">
        <v>977</v>
      </c>
      <c r="D382" s="33" t="s">
        <v>978</v>
      </c>
      <c r="E382" s="33" t="s">
        <v>13</v>
      </c>
      <c r="F382" s="33" t="s">
        <v>11</v>
      </c>
      <c r="G382" s="33" t="s">
        <v>16</v>
      </c>
      <c r="H382" s="33" t="s">
        <v>52</v>
      </c>
      <c r="I382" s="33" t="s">
        <v>10</v>
      </c>
      <c r="J382" s="33" t="s">
        <v>21</v>
      </c>
      <c r="K382" s="33" t="s">
        <v>979</v>
      </c>
      <c r="L382" s="37">
        <v>16679</v>
      </c>
      <c r="M382" s="162">
        <v>876079.42404699989</v>
      </c>
      <c r="N382" s="38">
        <v>-368615</v>
      </c>
      <c r="O382" s="38">
        <v>277044.16050972557</v>
      </c>
      <c r="P382" s="31">
        <v>543108.75404699985</v>
      </c>
      <c r="Q382" s="39">
        <v>58027.579326999999</v>
      </c>
      <c r="R382" s="40">
        <v>0</v>
      </c>
      <c r="S382" s="40">
        <v>31004.969603440477</v>
      </c>
      <c r="T382" s="40">
        <v>2353.0303965595231</v>
      </c>
      <c r="U382" s="41">
        <v>33358.179883122808</v>
      </c>
      <c r="V382" s="42">
        <v>91385.759210122807</v>
      </c>
      <c r="W382" s="38">
        <v>634494.5132571226</v>
      </c>
      <c r="X382" s="38">
        <v>58134.318006440531</v>
      </c>
      <c r="Y382" s="37">
        <v>576360.19525068207</v>
      </c>
      <c r="Z382" s="155">
        <v>0</v>
      </c>
      <c r="AA382" s="38">
        <v>28122.961836716953</v>
      </c>
      <c r="AB382" s="38">
        <v>118278.37929721916</v>
      </c>
      <c r="AC382" s="38">
        <v>78523.98</v>
      </c>
      <c r="AD382" s="38">
        <v>9528.7820602762786</v>
      </c>
      <c r="AE382" s="38">
        <v>3819.8</v>
      </c>
      <c r="AF382" s="38">
        <v>238273.90319421238</v>
      </c>
      <c r="AG382" s="146">
        <v>110052</v>
      </c>
      <c r="AH382" s="38">
        <v>233009.33</v>
      </c>
      <c r="AI382" s="38">
        <v>45037</v>
      </c>
      <c r="AJ382" s="38">
        <v>45037</v>
      </c>
      <c r="AK382" s="38">
        <v>0</v>
      </c>
      <c r="AL382" s="38">
        <v>65015</v>
      </c>
      <c r="AM382" s="38">
        <v>187972.33</v>
      </c>
      <c r="AN382" s="38">
        <v>122957.32999999999</v>
      </c>
      <c r="AO382" s="38">
        <v>543108.75404699985</v>
      </c>
      <c r="AP382" s="38">
        <v>420151.42404699989</v>
      </c>
      <c r="AQ382" s="38">
        <v>122957.32999999996</v>
      </c>
      <c r="AR382" s="38">
        <v>-368615</v>
      </c>
      <c r="AS382" s="38">
        <v>0</v>
      </c>
    </row>
    <row r="383" spans="2:45" s="1" customFormat="1" ht="14.25" x14ac:dyDescent="0.2">
      <c r="B383" s="33" t="s">
        <v>1808</v>
      </c>
      <c r="C383" s="34" t="s">
        <v>514</v>
      </c>
      <c r="D383" s="33" t="s">
        <v>515</v>
      </c>
      <c r="E383" s="33" t="s">
        <v>13</v>
      </c>
      <c r="F383" s="33" t="s">
        <v>11</v>
      </c>
      <c r="G383" s="33" t="s">
        <v>16</v>
      </c>
      <c r="H383" s="33" t="s">
        <v>52</v>
      </c>
      <c r="I383" s="33" t="s">
        <v>10</v>
      </c>
      <c r="J383" s="33" t="s">
        <v>12</v>
      </c>
      <c r="K383" s="33" t="s">
        <v>516</v>
      </c>
      <c r="L383" s="37">
        <v>2482</v>
      </c>
      <c r="M383" s="162">
        <v>113815.772212</v>
      </c>
      <c r="N383" s="38">
        <v>-100479</v>
      </c>
      <c r="O383" s="38">
        <v>91045.317986552516</v>
      </c>
      <c r="P383" s="31">
        <v>24426.352211999998</v>
      </c>
      <c r="Q383" s="39">
        <v>7077.2858580000002</v>
      </c>
      <c r="R383" s="40">
        <v>0</v>
      </c>
      <c r="S383" s="40">
        <v>3284.2758068584044</v>
      </c>
      <c r="T383" s="40">
        <v>51851.599419902821</v>
      </c>
      <c r="U383" s="41">
        <v>55136.172547146576</v>
      </c>
      <c r="V383" s="42">
        <v>62213.458405146579</v>
      </c>
      <c r="W383" s="38">
        <v>86639.810617146577</v>
      </c>
      <c r="X383" s="38">
        <v>68573.438385410904</v>
      </c>
      <c r="Y383" s="37">
        <v>18066.372231735666</v>
      </c>
      <c r="Z383" s="155">
        <v>0</v>
      </c>
      <c r="AA383" s="38">
        <v>12601.196607233556</v>
      </c>
      <c r="AB383" s="38">
        <v>16246.800330995131</v>
      </c>
      <c r="AC383" s="38">
        <v>14413.83</v>
      </c>
      <c r="AD383" s="38">
        <v>1623.9948005293877</v>
      </c>
      <c r="AE383" s="38">
        <v>54.75</v>
      </c>
      <c r="AF383" s="38">
        <v>44940.571738758073</v>
      </c>
      <c r="AG383" s="146">
        <v>26759</v>
      </c>
      <c r="AH383" s="38">
        <v>28173.579999999998</v>
      </c>
      <c r="AI383" s="38">
        <v>0</v>
      </c>
      <c r="AJ383" s="38">
        <v>400</v>
      </c>
      <c r="AK383" s="38">
        <v>400</v>
      </c>
      <c r="AL383" s="38">
        <v>26759</v>
      </c>
      <c r="AM383" s="38">
        <v>27773.579999999998</v>
      </c>
      <c r="AN383" s="38">
        <v>1014.5799999999981</v>
      </c>
      <c r="AO383" s="38">
        <v>24426.352211999998</v>
      </c>
      <c r="AP383" s="38">
        <v>23011.772212</v>
      </c>
      <c r="AQ383" s="38">
        <v>1414.5799999999981</v>
      </c>
      <c r="AR383" s="38">
        <v>-100479</v>
      </c>
      <c r="AS383" s="38">
        <v>0</v>
      </c>
    </row>
    <row r="384" spans="2:45" s="1" customFormat="1" ht="14.25" x14ac:dyDescent="0.2">
      <c r="B384" s="33" t="s">
        <v>1808</v>
      </c>
      <c r="C384" s="34" t="s">
        <v>1235</v>
      </c>
      <c r="D384" s="33" t="s">
        <v>1236</v>
      </c>
      <c r="E384" s="33" t="s">
        <v>13</v>
      </c>
      <c r="F384" s="33" t="s">
        <v>11</v>
      </c>
      <c r="G384" s="33" t="s">
        <v>16</v>
      </c>
      <c r="H384" s="33" t="s">
        <v>52</v>
      </c>
      <c r="I384" s="33" t="s">
        <v>10</v>
      </c>
      <c r="J384" s="33" t="s">
        <v>18</v>
      </c>
      <c r="K384" s="33" t="s">
        <v>1237</v>
      </c>
      <c r="L384" s="37">
        <v>8467</v>
      </c>
      <c r="M384" s="162">
        <v>295932.031074</v>
      </c>
      <c r="N384" s="38">
        <v>-44729</v>
      </c>
      <c r="O384" s="38">
        <v>17914.584095048369</v>
      </c>
      <c r="P384" s="31">
        <v>284614.031074</v>
      </c>
      <c r="Q384" s="39">
        <v>23791.456976000001</v>
      </c>
      <c r="R384" s="40">
        <v>0</v>
      </c>
      <c r="S384" s="40">
        <v>14784.580228577108</v>
      </c>
      <c r="T384" s="40">
        <v>2149.4197714228922</v>
      </c>
      <c r="U384" s="41">
        <v>16934.091316649727</v>
      </c>
      <c r="V384" s="42">
        <v>40725.548292649728</v>
      </c>
      <c r="W384" s="38">
        <v>325339.57936664973</v>
      </c>
      <c r="X384" s="38">
        <v>27721.087928577152</v>
      </c>
      <c r="Y384" s="37">
        <v>297618.49143807258</v>
      </c>
      <c r="Z384" s="155">
        <v>0</v>
      </c>
      <c r="AA384" s="38">
        <v>35716.975790094417</v>
      </c>
      <c r="AB384" s="38">
        <v>60210.088756602803</v>
      </c>
      <c r="AC384" s="38">
        <v>37216.590000000004</v>
      </c>
      <c r="AD384" s="38">
        <v>5896.3251040495797</v>
      </c>
      <c r="AE384" s="38">
        <v>427.73</v>
      </c>
      <c r="AF384" s="38">
        <v>139467.70965074681</v>
      </c>
      <c r="AG384" s="146">
        <v>150018</v>
      </c>
      <c r="AH384" s="38">
        <v>157818</v>
      </c>
      <c r="AI384" s="38">
        <v>0</v>
      </c>
      <c r="AJ384" s="38">
        <v>7800</v>
      </c>
      <c r="AK384" s="38">
        <v>7800</v>
      </c>
      <c r="AL384" s="38">
        <v>150018</v>
      </c>
      <c r="AM384" s="38">
        <v>150018</v>
      </c>
      <c r="AN384" s="38">
        <v>0</v>
      </c>
      <c r="AO384" s="38">
        <v>284614.031074</v>
      </c>
      <c r="AP384" s="38">
        <v>276814.031074</v>
      </c>
      <c r="AQ384" s="38">
        <v>7800</v>
      </c>
      <c r="AR384" s="38">
        <v>-44729</v>
      </c>
      <c r="AS384" s="38">
        <v>0</v>
      </c>
    </row>
    <row r="385" spans="2:45" s="1" customFormat="1" ht="14.25" x14ac:dyDescent="0.2">
      <c r="B385" s="33" t="s">
        <v>1808</v>
      </c>
      <c r="C385" s="34" t="s">
        <v>365</v>
      </c>
      <c r="D385" s="33" t="s">
        <v>366</v>
      </c>
      <c r="E385" s="33" t="s">
        <v>13</v>
      </c>
      <c r="F385" s="33" t="s">
        <v>11</v>
      </c>
      <c r="G385" s="33" t="s">
        <v>16</v>
      </c>
      <c r="H385" s="33" t="s">
        <v>52</v>
      </c>
      <c r="I385" s="33" t="s">
        <v>10</v>
      </c>
      <c r="J385" s="33" t="s">
        <v>18</v>
      </c>
      <c r="K385" s="33" t="s">
        <v>367</v>
      </c>
      <c r="L385" s="37">
        <v>8578</v>
      </c>
      <c r="M385" s="162">
        <v>495106.80269400001</v>
      </c>
      <c r="N385" s="38">
        <v>-177839</v>
      </c>
      <c r="O385" s="38">
        <v>69430.868671610209</v>
      </c>
      <c r="P385" s="31">
        <v>407145.80269400007</v>
      </c>
      <c r="Q385" s="39">
        <v>32123.481879999999</v>
      </c>
      <c r="R385" s="40">
        <v>0</v>
      </c>
      <c r="S385" s="40">
        <v>15104.090189720087</v>
      </c>
      <c r="T385" s="40">
        <v>2051.9098102799126</v>
      </c>
      <c r="U385" s="41">
        <v>17156.092513785446</v>
      </c>
      <c r="V385" s="42">
        <v>49279.574393785442</v>
      </c>
      <c r="W385" s="38">
        <v>456425.37708778551</v>
      </c>
      <c r="X385" s="38">
        <v>28320.169105720124</v>
      </c>
      <c r="Y385" s="37">
        <v>428105.20798206539</v>
      </c>
      <c r="Z385" s="155">
        <v>0</v>
      </c>
      <c r="AA385" s="38">
        <v>6008.6121151565621</v>
      </c>
      <c r="AB385" s="38">
        <v>51828.688426527617</v>
      </c>
      <c r="AC385" s="38">
        <v>35956.51</v>
      </c>
      <c r="AD385" s="38">
        <v>8243.6762596652698</v>
      </c>
      <c r="AE385" s="38">
        <v>668.86</v>
      </c>
      <c r="AF385" s="38">
        <v>102706.34680134946</v>
      </c>
      <c r="AG385" s="146">
        <v>207701</v>
      </c>
      <c r="AH385" s="38">
        <v>220701</v>
      </c>
      <c r="AI385" s="38">
        <v>0</v>
      </c>
      <c r="AJ385" s="38">
        <v>13000</v>
      </c>
      <c r="AK385" s="38">
        <v>13000</v>
      </c>
      <c r="AL385" s="38">
        <v>207701</v>
      </c>
      <c r="AM385" s="38">
        <v>207701</v>
      </c>
      <c r="AN385" s="38">
        <v>0</v>
      </c>
      <c r="AO385" s="38">
        <v>407145.80269400007</v>
      </c>
      <c r="AP385" s="38">
        <v>394145.80269400007</v>
      </c>
      <c r="AQ385" s="38">
        <v>13000</v>
      </c>
      <c r="AR385" s="38">
        <v>-177839</v>
      </c>
      <c r="AS385" s="38">
        <v>0</v>
      </c>
    </row>
    <row r="386" spans="2:45" s="1" customFormat="1" ht="14.25" x14ac:dyDescent="0.2">
      <c r="B386" s="33" t="s">
        <v>1808</v>
      </c>
      <c r="C386" s="34" t="s">
        <v>1091</v>
      </c>
      <c r="D386" s="33" t="s">
        <v>1092</v>
      </c>
      <c r="E386" s="33" t="s">
        <v>13</v>
      </c>
      <c r="F386" s="33" t="s">
        <v>11</v>
      </c>
      <c r="G386" s="33" t="s">
        <v>16</v>
      </c>
      <c r="H386" s="33" t="s">
        <v>52</v>
      </c>
      <c r="I386" s="33" t="s">
        <v>10</v>
      </c>
      <c r="J386" s="33" t="s">
        <v>12</v>
      </c>
      <c r="K386" s="33" t="s">
        <v>1093</v>
      </c>
      <c r="L386" s="37">
        <v>1085</v>
      </c>
      <c r="M386" s="162">
        <v>31398.301543000001</v>
      </c>
      <c r="N386" s="38">
        <v>-2716</v>
      </c>
      <c r="O386" s="38">
        <v>1914.8</v>
      </c>
      <c r="P386" s="31">
        <v>39009.651543</v>
      </c>
      <c r="Q386" s="39">
        <v>2421.0519119999999</v>
      </c>
      <c r="R386" s="40">
        <v>0</v>
      </c>
      <c r="S386" s="40">
        <v>1429.8620994291207</v>
      </c>
      <c r="T386" s="40">
        <v>740.13790057087931</v>
      </c>
      <c r="U386" s="41">
        <v>2170.0117017320131</v>
      </c>
      <c r="V386" s="42">
        <v>4591.0636137320125</v>
      </c>
      <c r="W386" s="38">
        <v>43600.715156732011</v>
      </c>
      <c r="X386" s="38">
        <v>2680.9914364291108</v>
      </c>
      <c r="Y386" s="37">
        <v>40919.7237203029</v>
      </c>
      <c r="Z386" s="155">
        <v>0</v>
      </c>
      <c r="AA386" s="38">
        <v>795.94390683872507</v>
      </c>
      <c r="AB386" s="38">
        <v>7598.1082234125879</v>
      </c>
      <c r="AC386" s="38">
        <v>10985.57</v>
      </c>
      <c r="AD386" s="38">
        <v>0</v>
      </c>
      <c r="AE386" s="38">
        <v>415.5</v>
      </c>
      <c r="AF386" s="38">
        <v>19795.122130251315</v>
      </c>
      <c r="AG386" s="146">
        <v>3355</v>
      </c>
      <c r="AH386" s="38">
        <v>12942.35</v>
      </c>
      <c r="AI386" s="38">
        <v>0</v>
      </c>
      <c r="AJ386" s="38">
        <v>801.2</v>
      </c>
      <c r="AK386" s="38">
        <v>801.2</v>
      </c>
      <c r="AL386" s="38">
        <v>3355</v>
      </c>
      <c r="AM386" s="38">
        <v>12141.15</v>
      </c>
      <c r="AN386" s="38">
        <v>8786.15</v>
      </c>
      <c r="AO386" s="38">
        <v>39009.651543</v>
      </c>
      <c r="AP386" s="38">
        <v>29422.301543000001</v>
      </c>
      <c r="AQ386" s="38">
        <v>9587.3499999999985</v>
      </c>
      <c r="AR386" s="38">
        <v>-2716</v>
      </c>
      <c r="AS386" s="38">
        <v>0</v>
      </c>
    </row>
    <row r="387" spans="2:45" s="1" customFormat="1" ht="14.25" x14ac:dyDescent="0.2">
      <c r="B387" s="33" t="s">
        <v>1808</v>
      </c>
      <c r="C387" s="34" t="s">
        <v>1274</v>
      </c>
      <c r="D387" s="33" t="s">
        <v>1275</v>
      </c>
      <c r="E387" s="33" t="s">
        <v>13</v>
      </c>
      <c r="F387" s="33" t="s">
        <v>11</v>
      </c>
      <c r="G387" s="33" t="s">
        <v>16</v>
      </c>
      <c r="H387" s="33" t="s">
        <v>52</v>
      </c>
      <c r="I387" s="33" t="s">
        <v>10</v>
      </c>
      <c r="J387" s="33" t="s">
        <v>12</v>
      </c>
      <c r="K387" s="33" t="s">
        <v>1276</v>
      </c>
      <c r="L387" s="37">
        <v>3868</v>
      </c>
      <c r="M387" s="162">
        <v>233104.84787900001</v>
      </c>
      <c r="N387" s="38">
        <v>-184567</v>
      </c>
      <c r="O387" s="38">
        <v>83785.821114094739</v>
      </c>
      <c r="P387" s="31">
        <v>2538.5478790000052</v>
      </c>
      <c r="Q387" s="39">
        <v>20285.832556000001</v>
      </c>
      <c r="R387" s="40">
        <v>0</v>
      </c>
      <c r="S387" s="40">
        <v>14414.090245719821</v>
      </c>
      <c r="T387" s="40">
        <v>63361.718174094727</v>
      </c>
      <c r="U387" s="41">
        <v>77776.227826112823</v>
      </c>
      <c r="V387" s="42">
        <v>98062.060382112832</v>
      </c>
      <c r="W387" s="38">
        <v>100600.60826111284</v>
      </c>
      <c r="X387" s="38">
        <v>100600.18885481457</v>
      </c>
      <c r="Y387" s="37">
        <v>0.41940629827149678</v>
      </c>
      <c r="Z387" s="155">
        <v>130249.68885884892</v>
      </c>
      <c r="AA387" s="38">
        <v>16883.313250827021</v>
      </c>
      <c r="AB387" s="38">
        <v>46137.001484808075</v>
      </c>
      <c r="AC387" s="38">
        <v>16213.55</v>
      </c>
      <c r="AD387" s="38">
        <v>4629.3380619499994</v>
      </c>
      <c r="AE387" s="38">
        <v>44758.400000000001</v>
      </c>
      <c r="AF387" s="38">
        <v>258871.29165643401</v>
      </c>
      <c r="AG387" s="146">
        <v>69187</v>
      </c>
      <c r="AH387" s="38">
        <v>71182.7</v>
      </c>
      <c r="AI387" s="38">
        <v>0</v>
      </c>
      <c r="AJ387" s="38">
        <v>1995.7</v>
      </c>
      <c r="AK387" s="38">
        <v>1995.7</v>
      </c>
      <c r="AL387" s="38">
        <v>69187</v>
      </c>
      <c r="AM387" s="38">
        <v>69187</v>
      </c>
      <c r="AN387" s="38">
        <v>0</v>
      </c>
      <c r="AO387" s="38">
        <v>2538.5478790000052</v>
      </c>
      <c r="AP387" s="38">
        <v>542.84787900000515</v>
      </c>
      <c r="AQ387" s="38">
        <v>1995.6999999999998</v>
      </c>
      <c r="AR387" s="38">
        <v>-184567</v>
      </c>
      <c r="AS387" s="38">
        <v>0</v>
      </c>
    </row>
    <row r="388" spans="2:45" s="1" customFormat="1" ht="14.25" x14ac:dyDescent="0.2">
      <c r="B388" s="33" t="s">
        <v>1808</v>
      </c>
      <c r="C388" s="34" t="s">
        <v>1118</v>
      </c>
      <c r="D388" s="33" t="s">
        <v>1119</v>
      </c>
      <c r="E388" s="33" t="s">
        <v>13</v>
      </c>
      <c r="F388" s="33" t="s">
        <v>11</v>
      </c>
      <c r="G388" s="33" t="s">
        <v>16</v>
      </c>
      <c r="H388" s="33" t="s">
        <v>52</v>
      </c>
      <c r="I388" s="33" t="s">
        <v>10</v>
      </c>
      <c r="J388" s="33" t="s">
        <v>12</v>
      </c>
      <c r="K388" s="33" t="s">
        <v>1120</v>
      </c>
      <c r="L388" s="37">
        <v>2530</v>
      </c>
      <c r="M388" s="162">
        <v>238335.66046499999</v>
      </c>
      <c r="N388" s="38">
        <v>-38591</v>
      </c>
      <c r="O388" s="38">
        <v>0</v>
      </c>
      <c r="P388" s="31">
        <v>314914.260465</v>
      </c>
      <c r="Q388" s="39">
        <v>4306.5465700000004</v>
      </c>
      <c r="R388" s="40">
        <v>0</v>
      </c>
      <c r="S388" s="40">
        <v>4769.286680001831</v>
      </c>
      <c r="T388" s="40">
        <v>290.71331999816903</v>
      </c>
      <c r="U388" s="41">
        <v>5060.0272860663536</v>
      </c>
      <c r="V388" s="42">
        <v>9366.573856066354</v>
      </c>
      <c r="W388" s="38">
        <v>324280.83432106633</v>
      </c>
      <c r="X388" s="38">
        <v>8942.4125250017387</v>
      </c>
      <c r="Y388" s="37">
        <v>315338.42179606459</v>
      </c>
      <c r="Z388" s="155">
        <v>0</v>
      </c>
      <c r="AA388" s="38">
        <v>1633.0460884251984</v>
      </c>
      <c r="AB388" s="38">
        <v>30099.367715250275</v>
      </c>
      <c r="AC388" s="38">
        <v>10727.02</v>
      </c>
      <c r="AD388" s="38">
        <v>1083.5</v>
      </c>
      <c r="AE388" s="38">
        <v>1741.38</v>
      </c>
      <c r="AF388" s="38">
        <v>45284.313803675475</v>
      </c>
      <c r="AG388" s="146">
        <v>108494</v>
      </c>
      <c r="AH388" s="38">
        <v>122045.6</v>
      </c>
      <c r="AI388" s="38">
        <v>0</v>
      </c>
      <c r="AJ388" s="38">
        <v>13551.6</v>
      </c>
      <c r="AK388" s="38">
        <v>13551.6</v>
      </c>
      <c r="AL388" s="38">
        <v>108494</v>
      </c>
      <c r="AM388" s="38">
        <v>108494</v>
      </c>
      <c r="AN388" s="38">
        <v>0</v>
      </c>
      <c r="AO388" s="38">
        <v>314914.260465</v>
      </c>
      <c r="AP388" s="38">
        <v>301362.66046500002</v>
      </c>
      <c r="AQ388" s="38">
        <v>13551.599999999977</v>
      </c>
      <c r="AR388" s="38">
        <v>-108591</v>
      </c>
      <c r="AS388" s="38">
        <v>70000</v>
      </c>
    </row>
    <row r="389" spans="2:45" s="1" customFormat="1" ht="14.25" x14ac:dyDescent="0.2">
      <c r="B389" s="33" t="s">
        <v>1808</v>
      </c>
      <c r="C389" s="34" t="s">
        <v>476</v>
      </c>
      <c r="D389" s="33" t="s">
        <v>477</v>
      </c>
      <c r="E389" s="33" t="s">
        <v>13</v>
      </c>
      <c r="F389" s="33" t="s">
        <v>11</v>
      </c>
      <c r="G389" s="33" t="s">
        <v>16</v>
      </c>
      <c r="H389" s="33" t="s">
        <v>52</v>
      </c>
      <c r="I389" s="33" t="s">
        <v>10</v>
      </c>
      <c r="J389" s="33" t="s">
        <v>12</v>
      </c>
      <c r="K389" s="33" t="s">
        <v>478</v>
      </c>
      <c r="L389" s="37">
        <v>1887</v>
      </c>
      <c r="M389" s="162">
        <v>53702.307125000007</v>
      </c>
      <c r="N389" s="38">
        <v>23727.200000000001</v>
      </c>
      <c r="O389" s="38">
        <v>0</v>
      </c>
      <c r="P389" s="31">
        <v>68387.037125000003</v>
      </c>
      <c r="Q389" s="39">
        <v>1868.7127499999999</v>
      </c>
      <c r="R389" s="40">
        <v>0</v>
      </c>
      <c r="S389" s="40">
        <v>1866.2737794292882</v>
      </c>
      <c r="T389" s="40">
        <v>1907.7262205707118</v>
      </c>
      <c r="U389" s="41">
        <v>3774.020351307197</v>
      </c>
      <c r="V389" s="42">
        <v>5642.7331013071971</v>
      </c>
      <c r="W389" s="38">
        <v>74029.770226307199</v>
      </c>
      <c r="X389" s="38">
        <v>3499.2633364292851</v>
      </c>
      <c r="Y389" s="37">
        <v>70530.506889877914</v>
      </c>
      <c r="Z389" s="155">
        <v>0</v>
      </c>
      <c r="AA389" s="38">
        <v>2088.5910225871094</v>
      </c>
      <c r="AB389" s="38">
        <v>8890.7269056084042</v>
      </c>
      <c r="AC389" s="38">
        <v>15320.75</v>
      </c>
      <c r="AD389" s="38">
        <v>110.38079824999994</v>
      </c>
      <c r="AE389" s="38">
        <v>0</v>
      </c>
      <c r="AF389" s="38">
        <v>26410.448726445513</v>
      </c>
      <c r="AG389" s="146">
        <v>8628</v>
      </c>
      <c r="AH389" s="38">
        <v>21115.53</v>
      </c>
      <c r="AI389" s="38">
        <v>0</v>
      </c>
      <c r="AJ389" s="38">
        <v>0</v>
      </c>
      <c r="AK389" s="38">
        <v>0</v>
      </c>
      <c r="AL389" s="38">
        <v>8628</v>
      </c>
      <c r="AM389" s="38">
        <v>21115.53</v>
      </c>
      <c r="AN389" s="38">
        <v>12487.529999999999</v>
      </c>
      <c r="AO389" s="38">
        <v>68387.037125000003</v>
      </c>
      <c r="AP389" s="38">
        <v>55899.507125000004</v>
      </c>
      <c r="AQ389" s="38">
        <v>12487.529999999999</v>
      </c>
      <c r="AR389" s="38">
        <v>7742</v>
      </c>
      <c r="AS389" s="38">
        <v>15985.2</v>
      </c>
    </row>
    <row r="390" spans="2:45" s="1" customFormat="1" ht="14.25" x14ac:dyDescent="0.2">
      <c r="B390" s="33" t="s">
        <v>1808</v>
      </c>
      <c r="C390" s="34" t="s">
        <v>941</v>
      </c>
      <c r="D390" s="33" t="s">
        <v>942</v>
      </c>
      <c r="E390" s="33" t="s">
        <v>13</v>
      </c>
      <c r="F390" s="33" t="s">
        <v>11</v>
      </c>
      <c r="G390" s="33" t="s">
        <v>16</v>
      </c>
      <c r="H390" s="33" t="s">
        <v>52</v>
      </c>
      <c r="I390" s="33" t="s">
        <v>10</v>
      </c>
      <c r="J390" s="33" t="s">
        <v>22</v>
      </c>
      <c r="K390" s="33" t="s">
        <v>943</v>
      </c>
      <c r="L390" s="37">
        <v>768</v>
      </c>
      <c r="M390" s="162">
        <v>50557.354992</v>
      </c>
      <c r="N390" s="38">
        <v>-48793</v>
      </c>
      <c r="O390" s="38">
        <v>40339.675005640922</v>
      </c>
      <c r="P390" s="31">
        <v>8466.1629919999978</v>
      </c>
      <c r="Q390" s="39">
        <v>2421.8876140000002</v>
      </c>
      <c r="R390" s="40">
        <v>0</v>
      </c>
      <c r="S390" s="40">
        <v>971.56348228608738</v>
      </c>
      <c r="T390" s="40">
        <v>25259.089504538289</v>
      </c>
      <c r="U390" s="41">
        <v>26230.794435705382</v>
      </c>
      <c r="V390" s="42">
        <v>28652.682049705381</v>
      </c>
      <c r="W390" s="38">
        <v>37118.845041705383</v>
      </c>
      <c r="X390" s="38">
        <v>32123.423975927017</v>
      </c>
      <c r="Y390" s="37">
        <v>4995.421065778366</v>
      </c>
      <c r="Z390" s="155">
        <v>0</v>
      </c>
      <c r="AA390" s="38">
        <v>5428.8144595116237</v>
      </c>
      <c r="AB390" s="38">
        <v>4736.4106152280901</v>
      </c>
      <c r="AC390" s="38">
        <v>8382.2099999999991</v>
      </c>
      <c r="AD390" s="38">
        <v>878.84138177499995</v>
      </c>
      <c r="AE390" s="38">
        <v>652.03</v>
      </c>
      <c r="AF390" s="38">
        <v>20078.306456514711</v>
      </c>
      <c r="AG390" s="146">
        <v>7105</v>
      </c>
      <c r="AH390" s="38">
        <v>7811.8079999999991</v>
      </c>
      <c r="AI390" s="38">
        <v>0</v>
      </c>
      <c r="AJ390" s="38">
        <v>300</v>
      </c>
      <c r="AK390" s="38">
        <v>300</v>
      </c>
      <c r="AL390" s="38">
        <v>7105</v>
      </c>
      <c r="AM390" s="38">
        <v>7511.8079999999991</v>
      </c>
      <c r="AN390" s="38">
        <v>406.80799999999908</v>
      </c>
      <c r="AO390" s="38">
        <v>8466.1629919999978</v>
      </c>
      <c r="AP390" s="38">
        <v>7759.3549919999987</v>
      </c>
      <c r="AQ390" s="38">
        <v>706.80799999999908</v>
      </c>
      <c r="AR390" s="38">
        <v>-48793</v>
      </c>
      <c r="AS390" s="38">
        <v>0</v>
      </c>
    </row>
    <row r="391" spans="2:45" s="1" customFormat="1" ht="14.25" x14ac:dyDescent="0.2">
      <c r="B391" s="33" t="s">
        <v>1808</v>
      </c>
      <c r="C391" s="34" t="s">
        <v>410</v>
      </c>
      <c r="D391" s="33" t="s">
        <v>411</v>
      </c>
      <c r="E391" s="33" t="s">
        <v>13</v>
      </c>
      <c r="F391" s="33" t="s">
        <v>11</v>
      </c>
      <c r="G391" s="33" t="s">
        <v>16</v>
      </c>
      <c r="H391" s="33" t="s">
        <v>52</v>
      </c>
      <c r="I391" s="33" t="s">
        <v>10</v>
      </c>
      <c r="J391" s="33" t="s">
        <v>22</v>
      </c>
      <c r="K391" s="33" t="s">
        <v>412</v>
      </c>
      <c r="L391" s="37">
        <v>249</v>
      </c>
      <c r="M391" s="162">
        <v>34764.988985000004</v>
      </c>
      <c r="N391" s="38">
        <v>-6725</v>
      </c>
      <c r="O391" s="38">
        <v>114</v>
      </c>
      <c r="P391" s="31">
        <v>37086.457985000001</v>
      </c>
      <c r="Q391" s="39">
        <v>1092.918559</v>
      </c>
      <c r="R391" s="40">
        <v>0</v>
      </c>
      <c r="S391" s="40">
        <v>416.89571771444582</v>
      </c>
      <c r="T391" s="40">
        <v>81.104282285554177</v>
      </c>
      <c r="U391" s="41">
        <v>498.00268546660948</v>
      </c>
      <c r="V391" s="42">
        <v>1590.9212444666096</v>
      </c>
      <c r="W391" s="38">
        <v>38677.379229466613</v>
      </c>
      <c r="X391" s="38">
        <v>781.67947071445815</v>
      </c>
      <c r="Y391" s="37">
        <v>37895.699758752155</v>
      </c>
      <c r="Z391" s="155">
        <v>2613.1680923964927</v>
      </c>
      <c r="AA391" s="38">
        <v>6116.9109261789354</v>
      </c>
      <c r="AB391" s="38">
        <v>6027.424418576702</v>
      </c>
      <c r="AC391" s="38">
        <v>1043.74</v>
      </c>
      <c r="AD391" s="38">
        <v>2359.7643372749999</v>
      </c>
      <c r="AE391" s="38">
        <v>4071.58</v>
      </c>
      <c r="AF391" s="38">
        <v>22232.587774427127</v>
      </c>
      <c r="AG391" s="146">
        <v>6611</v>
      </c>
      <c r="AH391" s="38">
        <v>9046.4689999999991</v>
      </c>
      <c r="AI391" s="38">
        <v>6611</v>
      </c>
      <c r="AJ391" s="38">
        <v>6611</v>
      </c>
      <c r="AK391" s="38">
        <v>0</v>
      </c>
      <c r="AL391" s="38">
        <v>0</v>
      </c>
      <c r="AM391" s="38">
        <v>2435.4689999999996</v>
      </c>
      <c r="AN391" s="38">
        <v>2435.4689999999996</v>
      </c>
      <c r="AO391" s="38">
        <v>37086.457985000001</v>
      </c>
      <c r="AP391" s="38">
        <v>34650.988985000004</v>
      </c>
      <c r="AQ391" s="38">
        <v>2435.4689999999973</v>
      </c>
      <c r="AR391" s="38">
        <v>-6725</v>
      </c>
      <c r="AS391" s="38">
        <v>0</v>
      </c>
    </row>
    <row r="392" spans="2:45" s="1" customFormat="1" ht="14.25" x14ac:dyDescent="0.2">
      <c r="B392" s="33" t="s">
        <v>1808</v>
      </c>
      <c r="C392" s="34" t="s">
        <v>1589</v>
      </c>
      <c r="D392" s="33" t="s">
        <v>1590</v>
      </c>
      <c r="E392" s="33" t="s">
        <v>13</v>
      </c>
      <c r="F392" s="33" t="s">
        <v>11</v>
      </c>
      <c r="G392" s="33" t="s">
        <v>16</v>
      </c>
      <c r="H392" s="33" t="s">
        <v>52</v>
      </c>
      <c r="I392" s="33" t="s">
        <v>10</v>
      </c>
      <c r="J392" s="33" t="s">
        <v>12</v>
      </c>
      <c r="K392" s="33" t="s">
        <v>1591</v>
      </c>
      <c r="L392" s="37">
        <v>4106</v>
      </c>
      <c r="M392" s="162">
        <v>161231.50277699999</v>
      </c>
      <c r="N392" s="38">
        <v>-132344</v>
      </c>
      <c r="O392" s="38">
        <v>68165.396993998977</v>
      </c>
      <c r="P392" s="31">
        <v>97605.002776999987</v>
      </c>
      <c r="Q392" s="39">
        <v>15769.222898</v>
      </c>
      <c r="R392" s="40">
        <v>0</v>
      </c>
      <c r="S392" s="40">
        <v>9571.8598400036772</v>
      </c>
      <c r="T392" s="40">
        <v>-73.490015318237056</v>
      </c>
      <c r="U392" s="41">
        <v>9498.4210446754169</v>
      </c>
      <c r="V392" s="42">
        <v>25267.643942675415</v>
      </c>
      <c r="W392" s="38">
        <v>122872.64671967539</v>
      </c>
      <c r="X392" s="38">
        <v>17947.23720000367</v>
      </c>
      <c r="Y392" s="37">
        <v>104925.40951967172</v>
      </c>
      <c r="Z392" s="155">
        <v>11466.489640468579</v>
      </c>
      <c r="AA392" s="38">
        <v>5933.8056068017386</v>
      </c>
      <c r="AB392" s="38">
        <v>26230.497401218214</v>
      </c>
      <c r="AC392" s="38">
        <v>17211.169999999998</v>
      </c>
      <c r="AD392" s="38">
        <v>7557.9072796375021</v>
      </c>
      <c r="AE392" s="38">
        <v>6793.68</v>
      </c>
      <c r="AF392" s="38">
        <v>75193.549928126042</v>
      </c>
      <c r="AG392" s="146">
        <v>82073</v>
      </c>
      <c r="AH392" s="38">
        <v>88354.5</v>
      </c>
      <c r="AI392" s="38">
        <v>0</v>
      </c>
      <c r="AJ392" s="38">
        <v>6281.5</v>
      </c>
      <c r="AK392" s="38">
        <v>6281.5</v>
      </c>
      <c r="AL392" s="38">
        <v>82073</v>
      </c>
      <c r="AM392" s="38">
        <v>82073</v>
      </c>
      <c r="AN392" s="38">
        <v>0</v>
      </c>
      <c r="AO392" s="38">
        <v>97605.002776999987</v>
      </c>
      <c r="AP392" s="38">
        <v>91323.502776999987</v>
      </c>
      <c r="AQ392" s="38">
        <v>6281.5</v>
      </c>
      <c r="AR392" s="38">
        <v>-132344</v>
      </c>
      <c r="AS392" s="38">
        <v>0</v>
      </c>
    </row>
    <row r="393" spans="2:45" s="1" customFormat="1" ht="14.25" x14ac:dyDescent="0.2">
      <c r="B393" s="33" t="s">
        <v>1808</v>
      </c>
      <c r="C393" s="34" t="s">
        <v>1340</v>
      </c>
      <c r="D393" s="33" t="s">
        <v>1341</v>
      </c>
      <c r="E393" s="33" t="s">
        <v>13</v>
      </c>
      <c r="F393" s="33" t="s">
        <v>11</v>
      </c>
      <c r="G393" s="33" t="s">
        <v>16</v>
      </c>
      <c r="H393" s="33" t="s">
        <v>52</v>
      </c>
      <c r="I393" s="33" t="s">
        <v>10</v>
      </c>
      <c r="J393" s="33" t="s">
        <v>12</v>
      </c>
      <c r="K393" s="33" t="s">
        <v>1342</v>
      </c>
      <c r="L393" s="37">
        <v>4073</v>
      </c>
      <c r="M393" s="162">
        <v>716099.97605099995</v>
      </c>
      <c r="N393" s="38">
        <v>304603</v>
      </c>
      <c r="O393" s="38">
        <v>0</v>
      </c>
      <c r="P393" s="31">
        <v>1168331.9760509999</v>
      </c>
      <c r="Q393" s="39">
        <v>56859.002801000002</v>
      </c>
      <c r="R393" s="40">
        <v>0</v>
      </c>
      <c r="S393" s="40">
        <v>20100.277058293435</v>
      </c>
      <c r="T393" s="40">
        <v>-646.03717110290745</v>
      </c>
      <c r="U393" s="41">
        <v>19454.344794241992</v>
      </c>
      <c r="V393" s="42">
        <v>76313.347595241998</v>
      </c>
      <c r="W393" s="38">
        <v>1244645.323646242</v>
      </c>
      <c r="X393" s="38">
        <v>37688.019484293647</v>
      </c>
      <c r="Y393" s="37">
        <v>1206957.3041619484</v>
      </c>
      <c r="Z393" s="155">
        <v>376645.98861663981</v>
      </c>
      <c r="AA393" s="38">
        <v>492378.18229764554</v>
      </c>
      <c r="AB393" s="38">
        <v>124899.34670608334</v>
      </c>
      <c r="AC393" s="38">
        <v>17072.849999999999</v>
      </c>
      <c r="AD393" s="38">
        <v>30624.732094578187</v>
      </c>
      <c r="AE393" s="38">
        <v>102930.29</v>
      </c>
      <c r="AF393" s="38">
        <v>1144551.3897149467</v>
      </c>
      <c r="AG393" s="146">
        <v>335317</v>
      </c>
      <c r="AH393" s="38">
        <v>335317</v>
      </c>
      <c r="AI393" s="38">
        <v>0</v>
      </c>
      <c r="AJ393" s="38">
        <v>0</v>
      </c>
      <c r="AK393" s="38">
        <v>0</v>
      </c>
      <c r="AL393" s="38">
        <v>335317</v>
      </c>
      <c r="AM393" s="38">
        <v>335317</v>
      </c>
      <c r="AN393" s="38">
        <v>0</v>
      </c>
      <c r="AO393" s="38">
        <v>1168331.9760509999</v>
      </c>
      <c r="AP393" s="38">
        <v>1168331.9760509999</v>
      </c>
      <c r="AQ393" s="38">
        <v>0</v>
      </c>
      <c r="AR393" s="38">
        <v>304603</v>
      </c>
      <c r="AS393" s="38">
        <v>0</v>
      </c>
    </row>
    <row r="394" spans="2:45" s="1" customFormat="1" ht="14.25" x14ac:dyDescent="0.2">
      <c r="B394" s="33" t="s">
        <v>1808</v>
      </c>
      <c r="C394" s="34" t="s">
        <v>1109</v>
      </c>
      <c r="D394" s="33" t="s">
        <v>1110</v>
      </c>
      <c r="E394" s="33" t="s">
        <v>13</v>
      </c>
      <c r="F394" s="33" t="s">
        <v>11</v>
      </c>
      <c r="G394" s="33" t="s">
        <v>16</v>
      </c>
      <c r="H394" s="33" t="s">
        <v>52</v>
      </c>
      <c r="I394" s="33" t="s">
        <v>10</v>
      </c>
      <c r="J394" s="33" t="s">
        <v>18</v>
      </c>
      <c r="K394" s="33" t="s">
        <v>1111</v>
      </c>
      <c r="L394" s="37">
        <v>5250</v>
      </c>
      <c r="M394" s="162">
        <v>261027.64853399998</v>
      </c>
      <c r="N394" s="38">
        <v>-107796</v>
      </c>
      <c r="O394" s="38">
        <v>39013.871294052849</v>
      </c>
      <c r="P394" s="31">
        <v>122096.64853399998</v>
      </c>
      <c r="Q394" s="39">
        <v>31444.313764999999</v>
      </c>
      <c r="R394" s="40">
        <v>0</v>
      </c>
      <c r="S394" s="40">
        <v>8711.3069165747747</v>
      </c>
      <c r="T394" s="40">
        <v>1788.6930834252253</v>
      </c>
      <c r="U394" s="41">
        <v>10500.056621283935</v>
      </c>
      <c r="V394" s="42">
        <v>41944.370386283932</v>
      </c>
      <c r="W394" s="38">
        <v>164041.01892028391</v>
      </c>
      <c r="X394" s="38">
        <v>16333.700468574767</v>
      </c>
      <c r="Y394" s="37">
        <v>147707.31845170914</v>
      </c>
      <c r="Z394" s="155">
        <v>0</v>
      </c>
      <c r="AA394" s="38">
        <v>3575.5891659200661</v>
      </c>
      <c r="AB394" s="38">
        <v>36917.719332430985</v>
      </c>
      <c r="AC394" s="38">
        <v>26705.39</v>
      </c>
      <c r="AD394" s="38">
        <v>1030.815703625</v>
      </c>
      <c r="AE394" s="38">
        <v>782.14</v>
      </c>
      <c r="AF394" s="38">
        <v>69011.654201976053</v>
      </c>
      <c r="AG394" s="146">
        <v>90294</v>
      </c>
      <c r="AH394" s="38">
        <v>97544</v>
      </c>
      <c r="AI394" s="38">
        <v>0</v>
      </c>
      <c r="AJ394" s="38">
        <v>7250</v>
      </c>
      <c r="AK394" s="38">
        <v>7250</v>
      </c>
      <c r="AL394" s="38">
        <v>90294</v>
      </c>
      <c r="AM394" s="38">
        <v>90294</v>
      </c>
      <c r="AN394" s="38">
        <v>0</v>
      </c>
      <c r="AO394" s="38">
        <v>122096.64853399998</v>
      </c>
      <c r="AP394" s="38">
        <v>114846.64853399998</v>
      </c>
      <c r="AQ394" s="38">
        <v>7250</v>
      </c>
      <c r="AR394" s="38">
        <v>-107796</v>
      </c>
      <c r="AS394" s="38">
        <v>0</v>
      </c>
    </row>
    <row r="395" spans="2:45" s="1" customFormat="1" ht="14.25" x14ac:dyDescent="0.2">
      <c r="B395" s="33" t="s">
        <v>1808</v>
      </c>
      <c r="C395" s="34" t="s">
        <v>434</v>
      </c>
      <c r="D395" s="33" t="s">
        <v>435</v>
      </c>
      <c r="E395" s="33" t="s">
        <v>13</v>
      </c>
      <c r="F395" s="33" t="s">
        <v>11</v>
      </c>
      <c r="G395" s="33" t="s">
        <v>16</v>
      </c>
      <c r="H395" s="33" t="s">
        <v>52</v>
      </c>
      <c r="I395" s="33" t="s">
        <v>10</v>
      </c>
      <c r="J395" s="33" t="s">
        <v>21</v>
      </c>
      <c r="K395" s="33" t="s">
        <v>436</v>
      </c>
      <c r="L395" s="37">
        <v>10737</v>
      </c>
      <c r="M395" s="162">
        <v>400204.85931799997</v>
      </c>
      <c r="N395" s="38">
        <v>-113053</v>
      </c>
      <c r="O395" s="38">
        <v>19671.368706618141</v>
      </c>
      <c r="P395" s="31">
        <v>76318.859317999973</v>
      </c>
      <c r="Q395" s="39">
        <v>24001.431316999999</v>
      </c>
      <c r="R395" s="40">
        <v>0</v>
      </c>
      <c r="S395" s="40">
        <v>21790.086673151225</v>
      </c>
      <c r="T395" s="40">
        <v>-17.082065201448131</v>
      </c>
      <c r="U395" s="41">
        <v>21773.122018947495</v>
      </c>
      <c r="V395" s="42">
        <v>45774.553335947494</v>
      </c>
      <c r="W395" s="38">
        <v>122093.41265394747</v>
      </c>
      <c r="X395" s="38">
        <v>40856.412512151219</v>
      </c>
      <c r="Y395" s="37">
        <v>81237.000141796248</v>
      </c>
      <c r="Z395" s="155">
        <v>0</v>
      </c>
      <c r="AA395" s="38">
        <v>13275.948989158698</v>
      </c>
      <c r="AB395" s="38">
        <v>81220.693872455522</v>
      </c>
      <c r="AC395" s="38">
        <v>45006.42</v>
      </c>
      <c r="AD395" s="38">
        <v>3851.3389945342624</v>
      </c>
      <c r="AE395" s="38">
        <v>2653.15</v>
      </c>
      <c r="AF395" s="38">
        <v>146007.55185614846</v>
      </c>
      <c r="AG395" s="146">
        <v>138864</v>
      </c>
      <c r="AH395" s="38">
        <v>148864</v>
      </c>
      <c r="AI395" s="38">
        <v>0</v>
      </c>
      <c r="AJ395" s="38">
        <v>10000</v>
      </c>
      <c r="AK395" s="38">
        <v>10000</v>
      </c>
      <c r="AL395" s="38">
        <v>138864</v>
      </c>
      <c r="AM395" s="38">
        <v>138864</v>
      </c>
      <c r="AN395" s="38">
        <v>0</v>
      </c>
      <c r="AO395" s="38">
        <v>76318.859317999973</v>
      </c>
      <c r="AP395" s="38">
        <v>66318.859317999973</v>
      </c>
      <c r="AQ395" s="38">
        <v>10000</v>
      </c>
      <c r="AR395" s="38">
        <v>-113053</v>
      </c>
      <c r="AS395" s="38">
        <v>0</v>
      </c>
    </row>
    <row r="396" spans="2:45" s="1" customFormat="1" ht="14.25" x14ac:dyDescent="0.2">
      <c r="B396" s="33" t="s">
        <v>1808</v>
      </c>
      <c r="C396" s="34" t="s">
        <v>323</v>
      </c>
      <c r="D396" s="33" t="s">
        <v>324</v>
      </c>
      <c r="E396" s="33" t="s">
        <v>13</v>
      </c>
      <c r="F396" s="33" t="s">
        <v>11</v>
      </c>
      <c r="G396" s="33" t="s">
        <v>16</v>
      </c>
      <c r="H396" s="33" t="s">
        <v>52</v>
      </c>
      <c r="I396" s="33" t="s">
        <v>10</v>
      </c>
      <c r="J396" s="33" t="s">
        <v>18</v>
      </c>
      <c r="K396" s="33" t="s">
        <v>325</v>
      </c>
      <c r="L396" s="37">
        <v>5153</v>
      </c>
      <c r="M396" s="162">
        <v>139612.93776900001</v>
      </c>
      <c r="N396" s="38">
        <v>55708</v>
      </c>
      <c r="O396" s="38">
        <v>0</v>
      </c>
      <c r="P396" s="31">
        <v>251967.86676900001</v>
      </c>
      <c r="Q396" s="39">
        <v>15462.332242</v>
      </c>
      <c r="R396" s="40">
        <v>0</v>
      </c>
      <c r="S396" s="40">
        <v>12314.406845719015</v>
      </c>
      <c r="T396" s="40">
        <v>-108.5390166803827</v>
      </c>
      <c r="U396" s="41">
        <v>12205.933649220349</v>
      </c>
      <c r="V396" s="42">
        <v>27668.265891220348</v>
      </c>
      <c r="W396" s="38">
        <v>279636.13266022038</v>
      </c>
      <c r="X396" s="38">
        <v>23089.512835719099</v>
      </c>
      <c r="Y396" s="37">
        <v>256546.61982450128</v>
      </c>
      <c r="Z396" s="155">
        <v>0</v>
      </c>
      <c r="AA396" s="38">
        <v>8057.4685766409993</v>
      </c>
      <c r="AB396" s="38">
        <v>31734.906104391735</v>
      </c>
      <c r="AC396" s="38">
        <v>21599.9</v>
      </c>
      <c r="AD396" s="38">
        <v>5248.1617466981052</v>
      </c>
      <c r="AE396" s="38">
        <v>3370.78</v>
      </c>
      <c r="AF396" s="38">
        <v>70011.216427730847</v>
      </c>
      <c r="AG396" s="146">
        <v>54418</v>
      </c>
      <c r="AH396" s="38">
        <v>56646.929000000004</v>
      </c>
      <c r="AI396" s="38">
        <v>0</v>
      </c>
      <c r="AJ396" s="38">
        <v>0</v>
      </c>
      <c r="AK396" s="38">
        <v>0</v>
      </c>
      <c r="AL396" s="38">
        <v>54418</v>
      </c>
      <c r="AM396" s="38">
        <v>56646.929000000004</v>
      </c>
      <c r="AN396" s="38">
        <v>2228.9290000000037</v>
      </c>
      <c r="AO396" s="38">
        <v>251967.86676900001</v>
      </c>
      <c r="AP396" s="38">
        <v>249738.93776900001</v>
      </c>
      <c r="AQ396" s="38">
        <v>2228.9290000000037</v>
      </c>
      <c r="AR396" s="38">
        <v>55708</v>
      </c>
      <c r="AS396" s="38">
        <v>0</v>
      </c>
    </row>
    <row r="397" spans="2:45" s="1" customFormat="1" ht="14.25" x14ac:dyDescent="0.2">
      <c r="B397" s="33" t="s">
        <v>1808</v>
      </c>
      <c r="C397" s="34" t="s">
        <v>1241</v>
      </c>
      <c r="D397" s="33" t="s">
        <v>1242</v>
      </c>
      <c r="E397" s="33" t="s">
        <v>13</v>
      </c>
      <c r="F397" s="33" t="s">
        <v>11</v>
      </c>
      <c r="G397" s="33" t="s">
        <v>16</v>
      </c>
      <c r="H397" s="33" t="s">
        <v>52</v>
      </c>
      <c r="I397" s="33" t="s">
        <v>10</v>
      </c>
      <c r="J397" s="33" t="s">
        <v>21</v>
      </c>
      <c r="K397" s="33" t="s">
        <v>1243</v>
      </c>
      <c r="L397" s="37">
        <v>11493</v>
      </c>
      <c r="M397" s="162">
        <v>407898.83584200003</v>
      </c>
      <c r="N397" s="38">
        <v>-220463</v>
      </c>
      <c r="O397" s="38">
        <v>90700.351998412283</v>
      </c>
      <c r="P397" s="31">
        <v>419965.83584200003</v>
      </c>
      <c r="Q397" s="39">
        <v>32773.607749000003</v>
      </c>
      <c r="R397" s="40">
        <v>0</v>
      </c>
      <c r="S397" s="40">
        <v>17269.049904006632</v>
      </c>
      <c r="T397" s="40">
        <v>5716.9500959933684</v>
      </c>
      <c r="U397" s="41">
        <v>22986.123952079288</v>
      </c>
      <c r="V397" s="42">
        <v>55759.73170107929</v>
      </c>
      <c r="W397" s="38">
        <v>475725.56754307932</v>
      </c>
      <c r="X397" s="38">
        <v>32379.468570006662</v>
      </c>
      <c r="Y397" s="37">
        <v>443346.09897307266</v>
      </c>
      <c r="Z397" s="155">
        <v>0</v>
      </c>
      <c r="AA397" s="38">
        <v>32813.641604058284</v>
      </c>
      <c r="AB397" s="38">
        <v>79462.429921171686</v>
      </c>
      <c r="AC397" s="38">
        <v>48175.360000000001</v>
      </c>
      <c r="AD397" s="38">
        <v>1942.3001548508996</v>
      </c>
      <c r="AE397" s="38">
        <v>4595.03</v>
      </c>
      <c r="AF397" s="38">
        <v>166988.76168008088</v>
      </c>
      <c r="AG397" s="146">
        <v>307973</v>
      </c>
      <c r="AH397" s="38">
        <v>307973</v>
      </c>
      <c r="AI397" s="38">
        <v>23476</v>
      </c>
      <c r="AJ397" s="38">
        <v>23476</v>
      </c>
      <c r="AK397" s="38">
        <v>0</v>
      </c>
      <c r="AL397" s="38">
        <v>284497</v>
      </c>
      <c r="AM397" s="38">
        <v>284497</v>
      </c>
      <c r="AN397" s="38">
        <v>0</v>
      </c>
      <c r="AO397" s="38">
        <v>419965.83584200003</v>
      </c>
      <c r="AP397" s="38">
        <v>419965.83584200003</v>
      </c>
      <c r="AQ397" s="38">
        <v>0</v>
      </c>
      <c r="AR397" s="38">
        <v>-220463</v>
      </c>
      <c r="AS397" s="38">
        <v>0</v>
      </c>
    </row>
    <row r="398" spans="2:45" s="1" customFormat="1" ht="14.25" x14ac:dyDescent="0.2">
      <c r="B398" s="33" t="s">
        <v>1808</v>
      </c>
      <c r="C398" s="34" t="s">
        <v>1460</v>
      </c>
      <c r="D398" s="33" t="s">
        <v>1461</v>
      </c>
      <c r="E398" s="33" t="s">
        <v>13</v>
      </c>
      <c r="F398" s="33" t="s">
        <v>11</v>
      </c>
      <c r="G398" s="33" t="s">
        <v>16</v>
      </c>
      <c r="H398" s="33" t="s">
        <v>52</v>
      </c>
      <c r="I398" s="33" t="s">
        <v>10</v>
      </c>
      <c r="J398" s="33" t="s">
        <v>12</v>
      </c>
      <c r="K398" s="33" t="s">
        <v>1462</v>
      </c>
      <c r="L398" s="37">
        <v>3226</v>
      </c>
      <c r="M398" s="162">
        <v>141038.70420899999</v>
      </c>
      <c r="N398" s="38">
        <v>-66278.399999999994</v>
      </c>
      <c r="O398" s="38">
        <v>56452.160863082267</v>
      </c>
      <c r="P398" s="31">
        <v>108329.244209</v>
      </c>
      <c r="Q398" s="39">
        <v>12630.14674</v>
      </c>
      <c r="R398" s="40">
        <v>0</v>
      </c>
      <c r="S398" s="40">
        <v>6224.7172445738188</v>
      </c>
      <c r="T398" s="40">
        <v>227.28275542618121</v>
      </c>
      <c r="U398" s="41">
        <v>6452.0347924308526</v>
      </c>
      <c r="V398" s="42">
        <v>19082.181532430852</v>
      </c>
      <c r="W398" s="38">
        <v>127411.42574143085</v>
      </c>
      <c r="X398" s="38">
        <v>11671.344833573821</v>
      </c>
      <c r="Y398" s="37">
        <v>115740.08090785703</v>
      </c>
      <c r="Z398" s="155">
        <v>0</v>
      </c>
      <c r="AA398" s="38">
        <v>790.43976582863729</v>
      </c>
      <c r="AB398" s="38">
        <v>24500.326774705227</v>
      </c>
      <c r="AC398" s="38">
        <v>21753.97</v>
      </c>
      <c r="AD398" s="38">
        <v>3100.2935523999995</v>
      </c>
      <c r="AE398" s="38">
        <v>128.97</v>
      </c>
      <c r="AF398" s="38">
        <v>50274.000092933864</v>
      </c>
      <c r="AG398" s="146">
        <v>18018</v>
      </c>
      <c r="AH398" s="38">
        <v>37098.939999999995</v>
      </c>
      <c r="AI398" s="38">
        <v>0</v>
      </c>
      <c r="AJ398" s="38">
        <v>1000</v>
      </c>
      <c r="AK398" s="38">
        <v>1000</v>
      </c>
      <c r="AL398" s="38">
        <v>18018</v>
      </c>
      <c r="AM398" s="38">
        <v>36098.939999999995</v>
      </c>
      <c r="AN398" s="38">
        <v>18080.939999999995</v>
      </c>
      <c r="AO398" s="38">
        <v>108329.244209</v>
      </c>
      <c r="AP398" s="38">
        <v>89248.304208999994</v>
      </c>
      <c r="AQ398" s="38">
        <v>19080.940000000002</v>
      </c>
      <c r="AR398" s="38">
        <v>-66278.399999999994</v>
      </c>
      <c r="AS398" s="38">
        <v>0</v>
      </c>
    </row>
    <row r="399" spans="2:45" s="1" customFormat="1" ht="14.25" x14ac:dyDescent="0.2">
      <c r="B399" s="33" t="s">
        <v>1808</v>
      </c>
      <c r="C399" s="34" t="s">
        <v>1181</v>
      </c>
      <c r="D399" s="33" t="s">
        <v>1182</v>
      </c>
      <c r="E399" s="33" t="s">
        <v>13</v>
      </c>
      <c r="F399" s="33" t="s">
        <v>11</v>
      </c>
      <c r="G399" s="33" t="s">
        <v>16</v>
      </c>
      <c r="H399" s="33" t="s">
        <v>52</v>
      </c>
      <c r="I399" s="33" t="s">
        <v>10</v>
      </c>
      <c r="J399" s="33" t="s">
        <v>18</v>
      </c>
      <c r="K399" s="33" t="s">
        <v>1183</v>
      </c>
      <c r="L399" s="37">
        <v>8473</v>
      </c>
      <c r="M399" s="162">
        <v>258655.43402599997</v>
      </c>
      <c r="N399" s="38">
        <v>-116925</v>
      </c>
      <c r="O399" s="38">
        <v>68572.835299108599</v>
      </c>
      <c r="P399" s="31">
        <v>131584.42302599997</v>
      </c>
      <c r="Q399" s="39">
        <v>27417.647958000001</v>
      </c>
      <c r="R399" s="40">
        <v>0</v>
      </c>
      <c r="S399" s="40">
        <v>17694.492773721082</v>
      </c>
      <c r="T399" s="40">
        <v>-40.450305088947061</v>
      </c>
      <c r="U399" s="41">
        <v>17654.137668113202</v>
      </c>
      <c r="V399" s="42">
        <v>45071.785626113204</v>
      </c>
      <c r="W399" s="38">
        <v>176656.20865211319</v>
      </c>
      <c r="X399" s="38">
        <v>33177.173950721073</v>
      </c>
      <c r="Y399" s="37">
        <v>143479.03470139211</v>
      </c>
      <c r="Z399" s="155">
        <v>0</v>
      </c>
      <c r="AA399" s="38">
        <v>7065.370854398283</v>
      </c>
      <c r="AB399" s="38">
        <v>38605.122321149414</v>
      </c>
      <c r="AC399" s="38">
        <v>35516.379999999997</v>
      </c>
      <c r="AD399" s="38">
        <v>3189.9651189808501</v>
      </c>
      <c r="AE399" s="38">
        <v>593.32000000000005</v>
      </c>
      <c r="AF399" s="38">
        <v>84970.158294528548</v>
      </c>
      <c r="AG399" s="146">
        <v>58100</v>
      </c>
      <c r="AH399" s="38">
        <v>105553.989</v>
      </c>
      <c r="AI399" s="38">
        <v>0</v>
      </c>
      <c r="AJ399" s="38">
        <v>12410.300000000001</v>
      </c>
      <c r="AK399" s="38">
        <v>12410.300000000001</v>
      </c>
      <c r="AL399" s="38">
        <v>58100</v>
      </c>
      <c r="AM399" s="38">
        <v>93143.688999999998</v>
      </c>
      <c r="AN399" s="38">
        <v>35043.688999999998</v>
      </c>
      <c r="AO399" s="38">
        <v>131584.42302599997</v>
      </c>
      <c r="AP399" s="38">
        <v>84130.434025999974</v>
      </c>
      <c r="AQ399" s="38">
        <v>47453.989000000001</v>
      </c>
      <c r="AR399" s="38">
        <v>-116925</v>
      </c>
      <c r="AS399" s="38">
        <v>0</v>
      </c>
    </row>
    <row r="400" spans="2:45" s="1" customFormat="1" ht="14.25" x14ac:dyDescent="0.2">
      <c r="B400" s="33" t="s">
        <v>1808</v>
      </c>
      <c r="C400" s="34" t="s">
        <v>634</v>
      </c>
      <c r="D400" s="33" t="s">
        <v>635</v>
      </c>
      <c r="E400" s="33" t="s">
        <v>13</v>
      </c>
      <c r="F400" s="33" t="s">
        <v>11</v>
      </c>
      <c r="G400" s="33" t="s">
        <v>16</v>
      </c>
      <c r="H400" s="33" t="s">
        <v>52</v>
      </c>
      <c r="I400" s="33" t="s">
        <v>10</v>
      </c>
      <c r="J400" s="33" t="s">
        <v>18</v>
      </c>
      <c r="K400" s="33" t="s">
        <v>636</v>
      </c>
      <c r="L400" s="37">
        <v>6954</v>
      </c>
      <c r="M400" s="162">
        <v>1726795.705168</v>
      </c>
      <c r="N400" s="38">
        <v>-1160126.2000000002</v>
      </c>
      <c r="O400" s="38">
        <v>268328.06651830714</v>
      </c>
      <c r="P400" s="31">
        <v>381961.50516799977</v>
      </c>
      <c r="Q400" s="39">
        <v>77069.674499999994</v>
      </c>
      <c r="R400" s="40">
        <v>0</v>
      </c>
      <c r="S400" s="40">
        <v>0</v>
      </c>
      <c r="T400" s="40">
        <v>13908</v>
      </c>
      <c r="U400" s="41">
        <v>13908.074998934948</v>
      </c>
      <c r="V400" s="42">
        <v>90977.749498934936</v>
      </c>
      <c r="W400" s="38">
        <v>472939.25466693472</v>
      </c>
      <c r="X400" s="38">
        <v>5.8207659999999998E-11</v>
      </c>
      <c r="Y400" s="37">
        <v>472939.25466693466</v>
      </c>
      <c r="Z400" s="155">
        <v>684358.65043710708</v>
      </c>
      <c r="AA400" s="38">
        <v>393031.05574685632</v>
      </c>
      <c r="AB400" s="38">
        <v>187746.99823345244</v>
      </c>
      <c r="AC400" s="38">
        <v>29149.17</v>
      </c>
      <c r="AD400" s="38">
        <v>25711.06897407522</v>
      </c>
      <c r="AE400" s="38">
        <v>101436.61</v>
      </c>
      <c r="AF400" s="38">
        <v>1421433.5533914911</v>
      </c>
      <c r="AG400" s="146">
        <v>274282</v>
      </c>
      <c r="AH400" s="38">
        <v>274282</v>
      </c>
      <c r="AI400" s="38">
        <v>72073</v>
      </c>
      <c r="AJ400" s="38">
        <v>72073</v>
      </c>
      <c r="AK400" s="38">
        <v>0</v>
      </c>
      <c r="AL400" s="38">
        <v>202209</v>
      </c>
      <c r="AM400" s="38">
        <v>202209</v>
      </c>
      <c r="AN400" s="38">
        <v>0</v>
      </c>
      <c r="AO400" s="38">
        <v>381961.50516799977</v>
      </c>
      <c r="AP400" s="38">
        <v>381961.50516799977</v>
      </c>
      <c r="AQ400" s="38">
        <v>0</v>
      </c>
      <c r="AR400" s="38">
        <v>-1160126.2</v>
      </c>
      <c r="AS400" s="38">
        <v>-2.3283063999999999E-10</v>
      </c>
    </row>
    <row r="401" spans="2:45" s="1" customFormat="1" ht="14.25" x14ac:dyDescent="0.2">
      <c r="B401" s="33" t="s">
        <v>1808</v>
      </c>
      <c r="C401" s="34" t="s">
        <v>1747</v>
      </c>
      <c r="D401" s="33" t="s">
        <v>1748</v>
      </c>
      <c r="E401" s="33" t="s">
        <v>13</v>
      </c>
      <c r="F401" s="33" t="s">
        <v>11</v>
      </c>
      <c r="G401" s="33" t="s">
        <v>16</v>
      </c>
      <c r="H401" s="33" t="s">
        <v>52</v>
      </c>
      <c r="I401" s="33" t="s">
        <v>10</v>
      </c>
      <c r="J401" s="33" t="s">
        <v>20</v>
      </c>
      <c r="K401" s="33" t="s">
        <v>1749</v>
      </c>
      <c r="L401" s="37">
        <v>25230</v>
      </c>
      <c r="M401" s="162">
        <v>1926232.7321939999</v>
      </c>
      <c r="N401" s="38">
        <v>-647984</v>
      </c>
      <c r="O401" s="38">
        <v>190376.54078295975</v>
      </c>
      <c r="P401" s="31">
        <v>1901052.0054134</v>
      </c>
      <c r="Q401" s="39">
        <v>98880.002139999997</v>
      </c>
      <c r="R401" s="40">
        <v>0</v>
      </c>
      <c r="S401" s="40">
        <v>33134.368781727004</v>
      </c>
      <c r="T401" s="40">
        <v>17325.631218272996</v>
      </c>
      <c r="U401" s="41">
        <v>50460.272105713084</v>
      </c>
      <c r="V401" s="42">
        <v>149340.27424571308</v>
      </c>
      <c r="W401" s="38">
        <v>2050392.2796591131</v>
      </c>
      <c r="X401" s="38">
        <v>62126.941465727054</v>
      </c>
      <c r="Y401" s="37">
        <v>1988265.3381933861</v>
      </c>
      <c r="Z401" s="155">
        <v>0</v>
      </c>
      <c r="AA401" s="38">
        <v>142987.58304151398</v>
      </c>
      <c r="AB401" s="38">
        <v>278143.74581369286</v>
      </c>
      <c r="AC401" s="38">
        <v>105756.92</v>
      </c>
      <c r="AD401" s="38">
        <v>13667.46</v>
      </c>
      <c r="AE401" s="38">
        <v>1566.07</v>
      </c>
      <c r="AF401" s="38">
        <v>542121.77885520679</v>
      </c>
      <c r="AG401" s="146">
        <v>604628</v>
      </c>
      <c r="AH401" s="38">
        <v>752091.27321939997</v>
      </c>
      <c r="AI401" s="38">
        <v>45160</v>
      </c>
      <c r="AJ401" s="38">
        <v>192623.2732194</v>
      </c>
      <c r="AK401" s="38">
        <v>147463.2732194</v>
      </c>
      <c r="AL401" s="38">
        <v>559468</v>
      </c>
      <c r="AM401" s="38">
        <v>559468</v>
      </c>
      <c r="AN401" s="38">
        <v>0</v>
      </c>
      <c r="AO401" s="38">
        <v>1901052.0054134</v>
      </c>
      <c r="AP401" s="38">
        <v>1753588.7321939999</v>
      </c>
      <c r="AQ401" s="38">
        <v>147463.27321940009</v>
      </c>
      <c r="AR401" s="38">
        <v>-647984</v>
      </c>
      <c r="AS401" s="38">
        <v>0</v>
      </c>
    </row>
    <row r="402" spans="2:45" s="1" customFormat="1" ht="14.25" x14ac:dyDescent="0.2">
      <c r="B402" s="33" t="s">
        <v>1808</v>
      </c>
      <c r="C402" s="34" t="s">
        <v>368</v>
      </c>
      <c r="D402" s="33" t="s">
        <v>369</v>
      </c>
      <c r="E402" s="33" t="s">
        <v>13</v>
      </c>
      <c r="F402" s="33" t="s">
        <v>11</v>
      </c>
      <c r="G402" s="33" t="s">
        <v>16</v>
      </c>
      <c r="H402" s="33" t="s">
        <v>52</v>
      </c>
      <c r="I402" s="33" t="s">
        <v>10</v>
      </c>
      <c r="J402" s="33" t="s">
        <v>12</v>
      </c>
      <c r="K402" s="33" t="s">
        <v>370</v>
      </c>
      <c r="L402" s="37">
        <v>3662</v>
      </c>
      <c r="M402" s="162">
        <v>1290920.0446820001</v>
      </c>
      <c r="N402" s="38">
        <v>-538041</v>
      </c>
      <c r="O402" s="38">
        <v>0</v>
      </c>
      <c r="P402" s="31">
        <v>1043456.5446820001</v>
      </c>
      <c r="Q402" s="39">
        <v>50283.970746999999</v>
      </c>
      <c r="R402" s="40">
        <v>0</v>
      </c>
      <c r="S402" s="40">
        <v>0</v>
      </c>
      <c r="T402" s="40">
        <v>7324</v>
      </c>
      <c r="U402" s="41">
        <v>7324.0394946936703</v>
      </c>
      <c r="V402" s="42">
        <v>57608.010241693672</v>
      </c>
      <c r="W402" s="38">
        <v>1101064.5549236936</v>
      </c>
      <c r="X402" s="38">
        <v>-2.3283063999999999E-10</v>
      </c>
      <c r="Y402" s="37">
        <v>1101064.5549236939</v>
      </c>
      <c r="Z402" s="155">
        <v>552914.9555511364</v>
      </c>
      <c r="AA402" s="38">
        <v>1828428.7230794085</v>
      </c>
      <c r="AB402" s="38">
        <v>145174.41677839495</v>
      </c>
      <c r="AC402" s="38">
        <v>15350.05</v>
      </c>
      <c r="AD402" s="38">
        <v>14561</v>
      </c>
      <c r="AE402" s="38">
        <v>97716.56</v>
      </c>
      <c r="AF402" s="38">
        <v>2654145.7054089396</v>
      </c>
      <c r="AG402" s="146">
        <v>317871</v>
      </c>
      <c r="AH402" s="38">
        <v>341615.5</v>
      </c>
      <c r="AI402" s="38">
        <v>0</v>
      </c>
      <c r="AJ402" s="38">
        <v>23744.5</v>
      </c>
      <c r="AK402" s="38">
        <v>23744.5</v>
      </c>
      <c r="AL402" s="38">
        <v>317871</v>
      </c>
      <c r="AM402" s="38">
        <v>317871</v>
      </c>
      <c r="AN402" s="38">
        <v>0</v>
      </c>
      <c r="AO402" s="38">
        <v>1043456.5446820001</v>
      </c>
      <c r="AP402" s="38">
        <v>1019712.0446820001</v>
      </c>
      <c r="AQ402" s="38">
        <v>23744.5</v>
      </c>
      <c r="AR402" s="38">
        <v>-538041</v>
      </c>
      <c r="AS402" s="38">
        <v>0</v>
      </c>
    </row>
    <row r="403" spans="2:45" s="1" customFormat="1" ht="14.25" x14ac:dyDescent="0.2">
      <c r="B403" s="33" t="s">
        <v>1808</v>
      </c>
      <c r="C403" s="34" t="s">
        <v>965</v>
      </c>
      <c r="D403" s="33" t="s">
        <v>966</v>
      </c>
      <c r="E403" s="33" t="s">
        <v>13</v>
      </c>
      <c r="F403" s="33" t="s">
        <v>11</v>
      </c>
      <c r="G403" s="33" t="s">
        <v>16</v>
      </c>
      <c r="H403" s="33" t="s">
        <v>52</v>
      </c>
      <c r="I403" s="33" t="s">
        <v>10</v>
      </c>
      <c r="J403" s="33" t="s">
        <v>12</v>
      </c>
      <c r="K403" s="33" t="s">
        <v>967</v>
      </c>
      <c r="L403" s="37">
        <v>3149</v>
      </c>
      <c r="M403" s="162">
        <v>95534.588655</v>
      </c>
      <c r="N403" s="38">
        <v>-35287</v>
      </c>
      <c r="O403" s="38">
        <v>11804.401919650323</v>
      </c>
      <c r="P403" s="31">
        <v>101087.588655</v>
      </c>
      <c r="Q403" s="39">
        <v>5780.3338979999999</v>
      </c>
      <c r="R403" s="40">
        <v>0</v>
      </c>
      <c r="S403" s="40">
        <v>5419.0046022877959</v>
      </c>
      <c r="T403" s="40">
        <v>878.99539771220407</v>
      </c>
      <c r="U403" s="41">
        <v>6298.0339619853539</v>
      </c>
      <c r="V403" s="42">
        <v>12078.367859985354</v>
      </c>
      <c r="W403" s="38">
        <v>113165.95651498536</v>
      </c>
      <c r="X403" s="38">
        <v>10160.633629287811</v>
      </c>
      <c r="Y403" s="37">
        <v>103005.32288569755</v>
      </c>
      <c r="Z403" s="155">
        <v>1896.2151609513385</v>
      </c>
      <c r="AA403" s="38">
        <v>5451.9223971825149</v>
      </c>
      <c r="AB403" s="38">
        <v>18318.74659240427</v>
      </c>
      <c r="AC403" s="38">
        <v>13199.7</v>
      </c>
      <c r="AD403" s="38">
        <v>1413.8291740999998</v>
      </c>
      <c r="AE403" s="38">
        <v>1826.56</v>
      </c>
      <c r="AF403" s="38">
        <v>42106.973324638122</v>
      </c>
      <c r="AG403" s="146">
        <v>47660</v>
      </c>
      <c r="AH403" s="38">
        <v>48860</v>
      </c>
      <c r="AI403" s="38">
        <v>0</v>
      </c>
      <c r="AJ403" s="38">
        <v>1200</v>
      </c>
      <c r="AK403" s="38">
        <v>1200</v>
      </c>
      <c r="AL403" s="38">
        <v>47660</v>
      </c>
      <c r="AM403" s="38">
        <v>47660</v>
      </c>
      <c r="AN403" s="38">
        <v>0</v>
      </c>
      <c r="AO403" s="38">
        <v>101087.588655</v>
      </c>
      <c r="AP403" s="38">
        <v>99887.588655</v>
      </c>
      <c r="AQ403" s="38">
        <v>1200</v>
      </c>
      <c r="AR403" s="38">
        <v>-39207</v>
      </c>
      <c r="AS403" s="38">
        <v>3920</v>
      </c>
    </row>
    <row r="404" spans="2:45" s="1" customFormat="1" ht="14.25" x14ac:dyDescent="0.2">
      <c r="B404" s="33" t="s">
        <v>1808</v>
      </c>
      <c r="C404" s="34" t="s">
        <v>1774</v>
      </c>
      <c r="D404" s="33" t="s">
        <v>1775</v>
      </c>
      <c r="E404" s="33" t="s">
        <v>13</v>
      </c>
      <c r="F404" s="33" t="s">
        <v>11</v>
      </c>
      <c r="G404" s="33" t="s">
        <v>16</v>
      </c>
      <c r="H404" s="33" t="s">
        <v>52</v>
      </c>
      <c r="I404" s="33" t="s">
        <v>10</v>
      </c>
      <c r="J404" s="33" t="s">
        <v>12</v>
      </c>
      <c r="K404" s="33" t="s">
        <v>1776</v>
      </c>
      <c r="L404" s="37">
        <v>2536</v>
      </c>
      <c r="M404" s="162">
        <v>80222.840928999998</v>
      </c>
      <c r="N404" s="38">
        <v>-40277</v>
      </c>
      <c r="O404" s="38">
        <v>19435.644289187814</v>
      </c>
      <c r="P404" s="31">
        <v>64185.980928999998</v>
      </c>
      <c r="Q404" s="39">
        <v>8458.888449</v>
      </c>
      <c r="R404" s="40">
        <v>0</v>
      </c>
      <c r="S404" s="40">
        <v>4937.8552902876108</v>
      </c>
      <c r="T404" s="40">
        <v>134.14470971238916</v>
      </c>
      <c r="U404" s="41">
        <v>5072.0273507763923</v>
      </c>
      <c r="V404" s="42">
        <v>13530.915799776392</v>
      </c>
      <c r="W404" s="38">
        <v>77716.896728776395</v>
      </c>
      <c r="X404" s="38">
        <v>9258.4786692876078</v>
      </c>
      <c r="Y404" s="37">
        <v>68458.418059488788</v>
      </c>
      <c r="Z404" s="155">
        <v>0</v>
      </c>
      <c r="AA404" s="38">
        <v>14826.60710937206</v>
      </c>
      <c r="AB404" s="38">
        <v>12167.508154249212</v>
      </c>
      <c r="AC404" s="38">
        <v>10630.18</v>
      </c>
      <c r="AD404" s="38">
        <v>3096.4120181500002</v>
      </c>
      <c r="AE404" s="38">
        <v>1076.67</v>
      </c>
      <c r="AF404" s="38">
        <v>41797.377281771274</v>
      </c>
      <c r="AG404" s="146">
        <v>21592</v>
      </c>
      <c r="AH404" s="38">
        <v>30909.14</v>
      </c>
      <c r="AI404" s="38">
        <v>0</v>
      </c>
      <c r="AJ404" s="38">
        <v>2531.3000000000002</v>
      </c>
      <c r="AK404" s="38">
        <v>2531.3000000000002</v>
      </c>
      <c r="AL404" s="38">
        <v>21592</v>
      </c>
      <c r="AM404" s="38">
        <v>28377.84</v>
      </c>
      <c r="AN404" s="38">
        <v>6785.84</v>
      </c>
      <c r="AO404" s="38">
        <v>64185.980928999998</v>
      </c>
      <c r="AP404" s="38">
        <v>54868.840928999998</v>
      </c>
      <c r="AQ404" s="38">
        <v>9317.14</v>
      </c>
      <c r="AR404" s="38">
        <v>-40277</v>
      </c>
      <c r="AS404" s="38">
        <v>0</v>
      </c>
    </row>
    <row r="405" spans="2:45" s="1" customFormat="1" ht="14.25" x14ac:dyDescent="0.2">
      <c r="B405" s="33" t="s">
        <v>1808</v>
      </c>
      <c r="C405" s="34" t="s">
        <v>205</v>
      </c>
      <c r="D405" s="33" t="s">
        <v>206</v>
      </c>
      <c r="E405" s="33" t="s">
        <v>13</v>
      </c>
      <c r="F405" s="33" t="s">
        <v>11</v>
      </c>
      <c r="G405" s="33" t="s">
        <v>16</v>
      </c>
      <c r="H405" s="33" t="s">
        <v>52</v>
      </c>
      <c r="I405" s="33" t="s">
        <v>10</v>
      </c>
      <c r="J405" s="33" t="s">
        <v>12</v>
      </c>
      <c r="K405" s="33" t="s">
        <v>207</v>
      </c>
      <c r="L405" s="37">
        <v>4553</v>
      </c>
      <c r="M405" s="162">
        <v>146564.68393699999</v>
      </c>
      <c r="N405" s="38">
        <v>-117704</v>
      </c>
      <c r="O405" s="38">
        <v>46925.879761786317</v>
      </c>
      <c r="P405" s="31">
        <v>29592.683936999994</v>
      </c>
      <c r="Q405" s="39">
        <v>16057.378375</v>
      </c>
      <c r="R405" s="40">
        <v>0</v>
      </c>
      <c r="S405" s="40">
        <v>8284.6224994317527</v>
      </c>
      <c r="T405" s="40">
        <v>7007.9338303342684</v>
      </c>
      <c r="U405" s="41">
        <v>15292.638794925453</v>
      </c>
      <c r="V405" s="42">
        <v>31350.017169925453</v>
      </c>
      <c r="W405" s="38">
        <v>60942.701106925451</v>
      </c>
      <c r="X405" s="38">
        <v>24058.529323218077</v>
      </c>
      <c r="Y405" s="37">
        <v>36884.171783707374</v>
      </c>
      <c r="Z405" s="155">
        <v>0</v>
      </c>
      <c r="AA405" s="38">
        <v>7478.5952220960717</v>
      </c>
      <c r="AB405" s="38">
        <v>28337.480869143041</v>
      </c>
      <c r="AC405" s="38">
        <v>19084.87</v>
      </c>
      <c r="AD405" s="38">
        <v>161.83597162500007</v>
      </c>
      <c r="AE405" s="38">
        <v>0</v>
      </c>
      <c r="AF405" s="38">
        <v>55062.782062864106</v>
      </c>
      <c r="AG405" s="146">
        <v>132514</v>
      </c>
      <c r="AH405" s="38">
        <v>132514</v>
      </c>
      <c r="AI405" s="38">
        <v>12207</v>
      </c>
      <c r="AJ405" s="38">
        <v>12207</v>
      </c>
      <c r="AK405" s="38">
        <v>0</v>
      </c>
      <c r="AL405" s="38">
        <v>120307</v>
      </c>
      <c r="AM405" s="38">
        <v>120307</v>
      </c>
      <c r="AN405" s="38">
        <v>0</v>
      </c>
      <c r="AO405" s="38">
        <v>29592.683936999994</v>
      </c>
      <c r="AP405" s="38">
        <v>29592.683936999994</v>
      </c>
      <c r="AQ405" s="38">
        <v>0</v>
      </c>
      <c r="AR405" s="38">
        <v>-117704</v>
      </c>
      <c r="AS405" s="38">
        <v>0</v>
      </c>
    </row>
    <row r="406" spans="2:45" s="1" customFormat="1" ht="14.25" x14ac:dyDescent="0.2">
      <c r="B406" s="33" t="s">
        <v>1808</v>
      </c>
      <c r="C406" s="34" t="s">
        <v>1633</v>
      </c>
      <c r="D406" s="33" t="s">
        <v>1634</v>
      </c>
      <c r="E406" s="33" t="s">
        <v>13</v>
      </c>
      <c r="F406" s="33" t="s">
        <v>11</v>
      </c>
      <c r="G406" s="33" t="s">
        <v>16</v>
      </c>
      <c r="H406" s="33" t="s">
        <v>52</v>
      </c>
      <c r="I406" s="33" t="s">
        <v>10</v>
      </c>
      <c r="J406" s="33" t="s">
        <v>12</v>
      </c>
      <c r="K406" s="33" t="s">
        <v>1635</v>
      </c>
      <c r="L406" s="37">
        <v>4308</v>
      </c>
      <c r="M406" s="162">
        <v>121614.749339</v>
      </c>
      <c r="N406" s="38">
        <v>-58791</v>
      </c>
      <c r="O406" s="38">
        <v>29995.03892923993</v>
      </c>
      <c r="P406" s="31">
        <v>89428.949338999984</v>
      </c>
      <c r="Q406" s="39">
        <v>9340.0986990000001</v>
      </c>
      <c r="R406" s="40">
        <v>0</v>
      </c>
      <c r="S406" s="40">
        <v>5905.9665108594108</v>
      </c>
      <c r="T406" s="40">
        <v>2710.0334891405892</v>
      </c>
      <c r="U406" s="41">
        <v>8616.0464618078458</v>
      </c>
      <c r="V406" s="42">
        <v>17956.145160807846</v>
      </c>
      <c r="W406" s="38">
        <v>107385.09449980783</v>
      </c>
      <c r="X406" s="38">
        <v>11073.687207859417</v>
      </c>
      <c r="Y406" s="37">
        <v>96311.407291948417</v>
      </c>
      <c r="Z406" s="155">
        <v>0</v>
      </c>
      <c r="AA406" s="38">
        <v>7966.9902493318823</v>
      </c>
      <c r="AB406" s="38">
        <v>22345.65774816199</v>
      </c>
      <c r="AC406" s="38">
        <v>38339.68</v>
      </c>
      <c r="AD406" s="38">
        <v>3540.5</v>
      </c>
      <c r="AE406" s="38">
        <v>0</v>
      </c>
      <c r="AF406" s="38">
        <v>72192.827997493878</v>
      </c>
      <c r="AG406" s="146">
        <v>69369</v>
      </c>
      <c r="AH406" s="38">
        <v>70579.199999999997</v>
      </c>
      <c r="AI406" s="38">
        <v>2544</v>
      </c>
      <c r="AJ406" s="38">
        <v>3754.2000000000003</v>
      </c>
      <c r="AK406" s="38">
        <v>1210.2000000000003</v>
      </c>
      <c r="AL406" s="38">
        <v>66825</v>
      </c>
      <c r="AM406" s="38">
        <v>66825</v>
      </c>
      <c r="AN406" s="38">
        <v>0</v>
      </c>
      <c r="AO406" s="38">
        <v>89428.949338999984</v>
      </c>
      <c r="AP406" s="38">
        <v>88218.749338999987</v>
      </c>
      <c r="AQ406" s="38">
        <v>1210.1999999999971</v>
      </c>
      <c r="AR406" s="38">
        <v>-58791</v>
      </c>
      <c r="AS406" s="38">
        <v>0</v>
      </c>
    </row>
    <row r="407" spans="2:45" s="1" customFormat="1" ht="14.25" x14ac:dyDescent="0.2">
      <c r="B407" s="33" t="s">
        <v>1808</v>
      </c>
      <c r="C407" s="34" t="s">
        <v>428</v>
      </c>
      <c r="D407" s="33" t="s">
        <v>429</v>
      </c>
      <c r="E407" s="33" t="s">
        <v>13</v>
      </c>
      <c r="F407" s="33" t="s">
        <v>11</v>
      </c>
      <c r="G407" s="33" t="s">
        <v>16</v>
      </c>
      <c r="H407" s="33" t="s">
        <v>52</v>
      </c>
      <c r="I407" s="33" t="s">
        <v>10</v>
      </c>
      <c r="J407" s="33" t="s">
        <v>18</v>
      </c>
      <c r="K407" s="33" t="s">
        <v>430</v>
      </c>
      <c r="L407" s="37">
        <v>8947</v>
      </c>
      <c r="M407" s="162">
        <v>343147.11137300002</v>
      </c>
      <c r="N407" s="38">
        <v>19095.919999999998</v>
      </c>
      <c r="O407" s="38">
        <v>0</v>
      </c>
      <c r="P407" s="31">
        <v>115682.03137300001</v>
      </c>
      <c r="Q407" s="39">
        <v>26476.175286999998</v>
      </c>
      <c r="R407" s="40">
        <v>0</v>
      </c>
      <c r="S407" s="40">
        <v>12165.681202290387</v>
      </c>
      <c r="T407" s="40">
        <v>5728.3187977096131</v>
      </c>
      <c r="U407" s="41">
        <v>17894.096493452831</v>
      </c>
      <c r="V407" s="42">
        <v>44370.271780452829</v>
      </c>
      <c r="W407" s="38">
        <v>160052.30315345284</v>
      </c>
      <c r="X407" s="38">
        <v>22810.652254290384</v>
      </c>
      <c r="Y407" s="37">
        <v>137241.65089916246</v>
      </c>
      <c r="Z407" s="155">
        <v>0</v>
      </c>
      <c r="AA407" s="38">
        <v>15093.881718024502</v>
      </c>
      <c r="AB407" s="38">
        <v>46563.517900814521</v>
      </c>
      <c r="AC407" s="38">
        <v>63919.91</v>
      </c>
      <c r="AD407" s="38">
        <v>1531.772045087105</v>
      </c>
      <c r="AE407" s="38">
        <v>3374.01</v>
      </c>
      <c r="AF407" s="38">
        <v>130483.09166392613</v>
      </c>
      <c r="AG407" s="146">
        <v>200132</v>
      </c>
      <c r="AH407" s="38">
        <v>200132</v>
      </c>
      <c r="AI407" s="38">
        <v>0</v>
      </c>
      <c r="AJ407" s="38">
        <v>0</v>
      </c>
      <c r="AK407" s="38">
        <v>0</v>
      </c>
      <c r="AL407" s="38">
        <v>200132</v>
      </c>
      <c r="AM407" s="38">
        <v>200132</v>
      </c>
      <c r="AN407" s="38">
        <v>0</v>
      </c>
      <c r="AO407" s="38">
        <v>115682.03137300001</v>
      </c>
      <c r="AP407" s="38">
        <v>115682.03137300001</v>
      </c>
      <c r="AQ407" s="38">
        <v>0</v>
      </c>
      <c r="AR407" s="38">
        <v>16995.919999999998</v>
      </c>
      <c r="AS407" s="38">
        <v>2100</v>
      </c>
    </row>
    <row r="408" spans="2:45" s="1" customFormat="1" ht="14.25" x14ac:dyDescent="0.2">
      <c r="B408" s="33" t="s">
        <v>1808</v>
      </c>
      <c r="C408" s="34" t="s">
        <v>532</v>
      </c>
      <c r="D408" s="33" t="s">
        <v>533</v>
      </c>
      <c r="E408" s="33" t="s">
        <v>13</v>
      </c>
      <c r="F408" s="33" t="s">
        <v>11</v>
      </c>
      <c r="G408" s="33" t="s">
        <v>16</v>
      </c>
      <c r="H408" s="33" t="s">
        <v>52</v>
      </c>
      <c r="I408" s="33" t="s">
        <v>10</v>
      </c>
      <c r="J408" s="33" t="s">
        <v>18</v>
      </c>
      <c r="K408" s="33" t="s">
        <v>534</v>
      </c>
      <c r="L408" s="37">
        <v>7893</v>
      </c>
      <c r="M408" s="162">
        <v>189258.01206299997</v>
      </c>
      <c r="N408" s="38">
        <v>-211388</v>
      </c>
      <c r="O408" s="38">
        <v>199218.47510283859</v>
      </c>
      <c r="P408" s="31">
        <v>-136639.03893700003</v>
      </c>
      <c r="Q408" s="39">
        <v>17196.431923</v>
      </c>
      <c r="R408" s="40">
        <v>136639.03893700003</v>
      </c>
      <c r="S408" s="40">
        <v>15814.978362291789</v>
      </c>
      <c r="T408" s="40">
        <v>157260.47368744231</v>
      </c>
      <c r="U408" s="41">
        <v>309716.16112312773</v>
      </c>
      <c r="V408" s="42">
        <v>326912.59304612776</v>
      </c>
      <c r="W408" s="38">
        <v>326912.59304612776</v>
      </c>
      <c r="X408" s="38">
        <v>225513.23367613036</v>
      </c>
      <c r="Y408" s="37">
        <v>101399.3593699974</v>
      </c>
      <c r="Z408" s="155">
        <v>0</v>
      </c>
      <c r="AA408" s="38">
        <v>6823.9500607452719</v>
      </c>
      <c r="AB408" s="38">
        <v>42279.571891270934</v>
      </c>
      <c r="AC408" s="38">
        <v>33085.19</v>
      </c>
      <c r="AD408" s="38">
        <v>3285.5</v>
      </c>
      <c r="AE408" s="38">
        <v>7256.49</v>
      </c>
      <c r="AF408" s="38">
        <v>92730.701952016214</v>
      </c>
      <c r="AG408" s="146">
        <v>33796</v>
      </c>
      <c r="AH408" s="38">
        <v>89663.948999999993</v>
      </c>
      <c r="AI408" s="38">
        <v>0</v>
      </c>
      <c r="AJ408" s="38">
        <v>2896.2000000000003</v>
      </c>
      <c r="AK408" s="38">
        <v>2896.2000000000003</v>
      </c>
      <c r="AL408" s="38">
        <v>33796</v>
      </c>
      <c r="AM408" s="38">
        <v>86767.748999999996</v>
      </c>
      <c r="AN408" s="38">
        <v>52971.748999999996</v>
      </c>
      <c r="AO408" s="38">
        <v>-136639.03893700003</v>
      </c>
      <c r="AP408" s="38">
        <v>-192506.98793700006</v>
      </c>
      <c r="AQ408" s="38">
        <v>55867.948999999993</v>
      </c>
      <c r="AR408" s="38">
        <v>-211388</v>
      </c>
      <c r="AS408" s="38">
        <v>0</v>
      </c>
    </row>
    <row r="409" spans="2:45" s="1" customFormat="1" ht="14.25" x14ac:dyDescent="0.2">
      <c r="B409" s="33" t="s">
        <v>1808</v>
      </c>
      <c r="C409" s="34" t="s">
        <v>520</v>
      </c>
      <c r="D409" s="33" t="s">
        <v>521</v>
      </c>
      <c r="E409" s="33" t="s">
        <v>13</v>
      </c>
      <c r="F409" s="33" t="s">
        <v>11</v>
      </c>
      <c r="G409" s="33" t="s">
        <v>16</v>
      </c>
      <c r="H409" s="33" t="s">
        <v>52</v>
      </c>
      <c r="I409" s="33" t="s">
        <v>10</v>
      </c>
      <c r="J409" s="33" t="s">
        <v>21</v>
      </c>
      <c r="K409" s="33" t="s">
        <v>522</v>
      </c>
      <c r="L409" s="37">
        <v>16850</v>
      </c>
      <c r="M409" s="162">
        <v>788271.29539999994</v>
      </c>
      <c r="N409" s="38">
        <v>-134694</v>
      </c>
      <c r="O409" s="38">
        <v>0</v>
      </c>
      <c r="P409" s="31">
        <v>803396.4953999999</v>
      </c>
      <c r="Q409" s="39">
        <v>56007.131034999999</v>
      </c>
      <c r="R409" s="40">
        <v>0</v>
      </c>
      <c r="S409" s="40">
        <v>38781.373114300608</v>
      </c>
      <c r="T409" s="40">
        <v>-274.60932150670851</v>
      </c>
      <c r="U409" s="41">
        <v>38506.971440642097</v>
      </c>
      <c r="V409" s="42">
        <v>94514.102475642096</v>
      </c>
      <c r="W409" s="38">
        <v>897910.59787564201</v>
      </c>
      <c r="X409" s="38">
        <v>72715.074589300551</v>
      </c>
      <c r="Y409" s="37">
        <v>825195.52328634146</v>
      </c>
      <c r="Z409" s="155">
        <v>25345.533064659499</v>
      </c>
      <c r="AA409" s="38">
        <v>87203.39083626261</v>
      </c>
      <c r="AB409" s="38">
        <v>90098.391068611381</v>
      </c>
      <c r="AC409" s="38">
        <v>70630.36</v>
      </c>
      <c r="AD409" s="38">
        <v>13324.842194687117</v>
      </c>
      <c r="AE409" s="38">
        <v>20685.04</v>
      </c>
      <c r="AF409" s="38">
        <v>307287.55716422055</v>
      </c>
      <c r="AG409" s="146">
        <v>187243</v>
      </c>
      <c r="AH409" s="38">
        <v>239133.2</v>
      </c>
      <c r="AI409" s="38">
        <v>0</v>
      </c>
      <c r="AJ409" s="38">
        <v>49233.700000000004</v>
      </c>
      <c r="AK409" s="38">
        <v>49233.700000000004</v>
      </c>
      <c r="AL409" s="38">
        <v>187243</v>
      </c>
      <c r="AM409" s="38">
        <v>189899.5</v>
      </c>
      <c r="AN409" s="38">
        <v>2656.5</v>
      </c>
      <c r="AO409" s="38">
        <v>803396.4953999999</v>
      </c>
      <c r="AP409" s="38">
        <v>751506.29539999994</v>
      </c>
      <c r="AQ409" s="38">
        <v>51890.199999999953</v>
      </c>
      <c r="AR409" s="38">
        <v>-134694</v>
      </c>
      <c r="AS409" s="38">
        <v>0</v>
      </c>
    </row>
    <row r="410" spans="2:45" s="1" customFormat="1" ht="14.25" x14ac:dyDescent="0.2">
      <c r="B410" s="33" t="s">
        <v>1808</v>
      </c>
      <c r="C410" s="34" t="s">
        <v>655</v>
      </c>
      <c r="D410" s="33" t="s">
        <v>656</v>
      </c>
      <c r="E410" s="33" t="s">
        <v>13</v>
      </c>
      <c r="F410" s="33" t="s">
        <v>11</v>
      </c>
      <c r="G410" s="33" t="s">
        <v>16</v>
      </c>
      <c r="H410" s="33" t="s">
        <v>52</v>
      </c>
      <c r="I410" s="33" t="s">
        <v>10</v>
      </c>
      <c r="J410" s="33" t="s">
        <v>18</v>
      </c>
      <c r="K410" s="33" t="s">
        <v>657</v>
      </c>
      <c r="L410" s="37">
        <v>8442</v>
      </c>
      <c r="M410" s="162">
        <v>256777.83511300001</v>
      </c>
      <c r="N410" s="38">
        <v>-14500</v>
      </c>
      <c r="O410" s="38">
        <v>0</v>
      </c>
      <c r="P410" s="31">
        <v>251828.93511299998</v>
      </c>
      <c r="Q410" s="39">
        <v>14033.634969999999</v>
      </c>
      <c r="R410" s="40">
        <v>0</v>
      </c>
      <c r="S410" s="40">
        <v>11748.214814861656</v>
      </c>
      <c r="T410" s="40">
        <v>5135.7851851383439</v>
      </c>
      <c r="U410" s="41">
        <v>16884.091047024569</v>
      </c>
      <c r="V410" s="42">
        <v>30917.726017024568</v>
      </c>
      <c r="W410" s="38">
        <v>282746.66113002453</v>
      </c>
      <c r="X410" s="38">
        <v>22027.902777861629</v>
      </c>
      <c r="Y410" s="37">
        <v>260718.7583521629</v>
      </c>
      <c r="Z410" s="155">
        <v>0</v>
      </c>
      <c r="AA410" s="38">
        <v>19698.555622103566</v>
      </c>
      <c r="AB410" s="38">
        <v>88922.960322040613</v>
      </c>
      <c r="AC410" s="38">
        <v>35386.44</v>
      </c>
      <c r="AD410" s="38">
        <v>3707.4847380549199</v>
      </c>
      <c r="AE410" s="38">
        <v>2009.15</v>
      </c>
      <c r="AF410" s="38">
        <v>149724.59068219908</v>
      </c>
      <c r="AG410" s="146">
        <v>126007</v>
      </c>
      <c r="AH410" s="38">
        <v>133977.1</v>
      </c>
      <c r="AI410" s="38">
        <v>0</v>
      </c>
      <c r="AJ410" s="38">
        <v>7970.1</v>
      </c>
      <c r="AK410" s="38">
        <v>7970.1</v>
      </c>
      <c r="AL410" s="38">
        <v>126007</v>
      </c>
      <c r="AM410" s="38">
        <v>126007</v>
      </c>
      <c r="AN410" s="38">
        <v>0</v>
      </c>
      <c r="AO410" s="38">
        <v>251828.93511299998</v>
      </c>
      <c r="AP410" s="38">
        <v>243858.83511299998</v>
      </c>
      <c r="AQ410" s="38">
        <v>7970.1000000000058</v>
      </c>
      <c r="AR410" s="38">
        <v>-14500</v>
      </c>
      <c r="AS410" s="38">
        <v>0</v>
      </c>
    </row>
    <row r="411" spans="2:45" s="1" customFormat="1" ht="14.25" x14ac:dyDescent="0.2">
      <c r="B411" s="33" t="s">
        <v>1808</v>
      </c>
      <c r="C411" s="34" t="s">
        <v>1517</v>
      </c>
      <c r="D411" s="33" t="s">
        <v>1518</v>
      </c>
      <c r="E411" s="33" t="s">
        <v>13</v>
      </c>
      <c r="F411" s="33" t="s">
        <v>11</v>
      </c>
      <c r="G411" s="33" t="s">
        <v>16</v>
      </c>
      <c r="H411" s="33" t="s">
        <v>52</v>
      </c>
      <c r="I411" s="33" t="s">
        <v>10</v>
      </c>
      <c r="J411" s="33" t="s">
        <v>12</v>
      </c>
      <c r="K411" s="33" t="s">
        <v>1519</v>
      </c>
      <c r="L411" s="37">
        <v>3697</v>
      </c>
      <c r="M411" s="162">
        <v>187327.93914100001</v>
      </c>
      <c r="N411" s="38">
        <v>379809.6</v>
      </c>
      <c r="O411" s="38">
        <v>0</v>
      </c>
      <c r="P411" s="31">
        <v>576798.96914100007</v>
      </c>
      <c r="Q411" s="39">
        <v>5129.1004670000002</v>
      </c>
      <c r="R411" s="40">
        <v>0</v>
      </c>
      <c r="S411" s="40">
        <v>5860.7445771451075</v>
      </c>
      <c r="T411" s="40">
        <v>1533.2554228548925</v>
      </c>
      <c r="U411" s="41">
        <v>7394.0398721688971</v>
      </c>
      <c r="V411" s="42">
        <v>12523.140339168898</v>
      </c>
      <c r="W411" s="38">
        <v>589322.10948016902</v>
      </c>
      <c r="X411" s="38">
        <v>10988.896082145046</v>
      </c>
      <c r="Y411" s="37">
        <v>578333.21339802397</v>
      </c>
      <c r="Z411" s="155">
        <v>13163.86608893286</v>
      </c>
      <c r="AA411" s="38">
        <v>11021.664046033056</v>
      </c>
      <c r="AB411" s="38">
        <v>24772.687426987417</v>
      </c>
      <c r="AC411" s="38">
        <v>23977.33</v>
      </c>
      <c r="AD411" s="38">
        <v>1424.5</v>
      </c>
      <c r="AE411" s="38">
        <v>3917.97</v>
      </c>
      <c r="AF411" s="38">
        <v>78278.01756195334</v>
      </c>
      <c r="AG411" s="146">
        <v>38959</v>
      </c>
      <c r="AH411" s="38">
        <v>41369.43</v>
      </c>
      <c r="AI411" s="38">
        <v>0</v>
      </c>
      <c r="AJ411" s="38">
        <v>0</v>
      </c>
      <c r="AK411" s="38">
        <v>0</v>
      </c>
      <c r="AL411" s="38">
        <v>38959</v>
      </c>
      <c r="AM411" s="38">
        <v>41369.43</v>
      </c>
      <c r="AN411" s="38">
        <v>2410.4300000000003</v>
      </c>
      <c r="AO411" s="38">
        <v>576798.96914100007</v>
      </c>
      <c r="AP411" s="38">
        <v>574388.53914100002</v>
      </c>
      <c r="AQ411" s="38">
        <v>2410.4300000000512</v>
      </c>
      <c r="AR411" s="38">
        <v>379809.6</v>
      </c>
      <c r="AS411" s="38">
        <v>0</v>
      </c>
    </row>
    <row r="412" spans="2:45" s="1" customFormat="1" ht="14.25" x14ac:dyDescent="0.2">
      <c r="B412" s="33" t="s">
        <v>1808</v>
      </c>
      <c r="C412" s="34" t="s">
        <v>682</v>
      </c>
      <c r="D412" s="33" t="s">
        <v>683</v>
      </c>
      <c r="E412" s="33" t="s">
        <v>13</v>
      </c>
      <c r="F412" s="33" t="s">
        <v>11</v>
      </c>
      <c r="G412" s="33" t="s">
        <v>16</v>
      </c>
      <c r="H412" s="33" t="s">
        <v>52</v>
      </c>
      <c r="I412" s="33" t="s">
        <v>10</v>
      </c>
      <c r="J412" s="33" t="s">
        <v>21</v>
      </c>
      <c r="K412" s="33" t="s">
        <v>684</v>
      </c>
      <c r="L412" s="37">
        <v>10129</v>
      </c>
      <c r="M412" s="162">
        <v>496283.00784500001</v>
      </c>
      <c r="N412" s="38">
        <v>-299002</v>
      </c>
      <c r="O412" s="38">
        <v>139475.72616942681</v>
      </c>
      <c r="P412" s="31">
        <v>26374.107844999991</v>
      </c>
      <c r="Q412" s="39">
        <v>28872.327377000001</v>
      </c>
      <c r="R412" s="40">
        <v>0</v>
      </c>
      <c r="S412" s="40">
        <v>14068.707870862547</v>
      </c>
      <c r="T412" s="40">
        <v>80339.863852461451</v>
      </c>
      <c r="U412" s="41">
        <v>94409.080821852127</v>
      </c>
      <c r="V412" s="42">
        <v>123281.40819885212</v>
      </c>
      <c r="W412" s="38">
        <v>149655.51604385211</v>
      </c>
      <c r="X412" s="38">
        <v>122918.23759228936</v>
      </c>
      <c r="Y412" s="37">
        <v>26737.278451562757</v>
      </c>
      <c r="Z412" s="155">
        <v>0</v>
      </c>
      <c r="AA412" s="38">
        <v>27579.238329303225</v>
      </c>
      <c r="AB412" s="38">
        <v>73038.783161065716</v>
      </c>
      <c r="AC412" s="38">
        <v>65165.350000000006</v>
      </c>
      <c r="AD412" s="38">
        <v>3666.4</v>
      </c>
      <c r="AE412" s="38">
        <v>2046.48</v>
      </c>
      <c r="AF412" s="38">
        <v>171496.25149036894</v>
      </c>
      <c r="AG412" s="146">
        <v>250933</v>
      </c>
      <c r="AH412" s="38">
        <v>275127.09999999998</v>
      </c>
      <c r="AI412" s="38">
        <v>0</v>
      </c>
      <c r="AJ412" s="38">
        <v>24194.100000000002</v>
      </c>
      <c r="AK412" s="38">
        <v>24194.100000000002</v>
      </c>
      <c r="AL412" s="38">
        <v>250933</v>
      </c>
      <c r="AM412" s="38">
        <v>250933</v>
      </c>
      <c r="AN412" s="38">
        <v>0</v>
      </c>
      <c r="AO412" s="38">
        <v>26374.107844999991</v>
      </c>
      <c r="AP412" s="38">
        <v>2180.0078449999892</v>
      </c>
      <c r="AQ412" s="38">
        <v>24194.100000000006</v>
      </c>
      <c r="AR412" s="38">
        <v>-299002</v>
      </c>
      <c r="AS412" s="38">
        <v>0</v>
      </c>
    </row>
    <row r="413" spans="2:45" s="1" customFormat="1" ht="14.25" x14ac:dyDescent="0.2">
      <c r="B413" s="33" t="s">
        <v>1808</v>
      </c>
      <c r="C413" s="34" t="s">
        <v>1783</v>
      </c>
      <c r="D413" s="33" t="s">
        <v>1784</v>
      </c>
      <c r="E413" s="33" t="s">
        <v>13</v>
      </c>
      <c r="F413" s="33" t="s">
        <v>11</v>
      </c>
      <c r="G413" s="33" t="s">
        <v>16</v>
      </c>
      <c r="H413" s="33" t="s">
        <v>52</v>
      </c>
      <c r="I413" s="33" t="s">
        <v>10</v>
      </c>
      <c r="J413" s="33" t="s">
        <v>12</v>
      </c>
      <c r="K413" s="33" t="s">
        <v>1785</v>
      </c>
      <c r="L413" s="37">
        <v>1236</v>
      </c>
      <c r="M413" s="162">
        <v>40946.425251000001</v>
      </c>
      <c r="N413" s="38">
        <v>-32121</v>
      </c>
      <c r="O413" s="38">
        <v>13494.975943992378</v>
      </c>
      <c r="P413" s="31">
        <v>32620.825251000002</v>
      </c>
      <c r="Q413" s="39">
        <v>2329.468151</v>
      </c>
      <c r="R413" s="40">
        <v>0</v>
      </c>
      <c r="S413" s="40">
        <v>772.17492000029654</v>
      </c>
      <c r="T413" s="40">
        <v>1699.8250799997036</v>
      </c>
      <c r="U413" s="41">
        <v>2472.0133302679892</v>
      </c>
      <c r="V413" s="42">
        <v>4801.4814812679888</v>
      </c>
      <c r="W413" s="38">
        <v>37422.306732267993</v>
      </c>
      <c r="X413" s="38">
        <v>1447.8279750002985</v>
      </c>
      <c r="Y413" s="37">
        <v>35974.478757267694</v>
      </c>
      <c r="Z413" s="155">
        <v>0</v>
      </c>
      <c r="AA413" s="38">
        <v>5085.353229440364</v>
      </c>
      <c r="AB413" s="38">
        <v>8994.9963610079376</v>
      </c>
      <c r="AC413" s="38">
        <v>12412.61</v>
      </c>
      <c r="AD413" s="38">
        <v>0</v>
      </c>
      <c r="AE413" s="38">
        <v>0</v>
      </c>
      <c r="AF413" s="38">
        <v>26492.959590448303</v>
      </c>
      <c r="AG413" s="146">
        <v>33400</v>
      </c>
      <c r="AH413" s="38">
        <v>34049.4</v>
      </c>
      <c r="AI413" s="38">
        <v>0</v>
      </c>
      <c r="AJ413" s="38">
        <v>649.40000000000009</v>
      </c>
      <c r="AK413" s="38">
        <v>649.40000000000009</v>
      </c>
      <c r="AL413" s="38">
        <v>33400</v>
      </c>
      <c r="AM413" s="38">
        <v>33400</v>
      </c>
      <c r="AN413" s="38">
        <v>0</v>
      </c>
      <c r="AO413" s="38">
        <v>32620.825251000002</v>
      </c>
      <c r="AP413" s="38">
        <v>31971.425251000001</v>
      </c>
      <c r="AQ413" s="38">
        <v>649.40000000000146</v>
      </c>
      <c r="AR413" s="38">
        <v>-32121</v>
      </c>
      <c r="AS413" s="38">
        <v>0</v>
      </c>
    </row>
    <row r="414" spans="2:45" s="1" customFormat="1" ht="14.25" x14ac:dyDescent="0.2">
      <c r="B414" s="33" t="s">
        <v>1808</v>
      </c>
      <c r="C414" s="34" t="s">
        <v>1094</v>
      </c>
      <c r="D414" s="33" t="s">
        <v>1095</v>
      </c>
      <c r="E414" s="33" t="s">
        <v>13</v>
      </c>
      <c r="F414" s="33" t="s">
        <v>11</v>
      </c>
      <c r="G414" s="33" t="s">
        <v>16</v>
      </c>
      <c r="H414" s="33" t="s">
        <v>52</v>
      </c>
      <c r="I414" s="33" t="s">
        <v>10</v>
      </c>
      <c r="J414" s="33" t="s">
        <v>12</v>
      </c>
      <c r="K414" s="33" t="s">
        <v>1096</v>
      </c>
      <c r="L414" s="37">
        <v>3144</v>
      </c>
      <c r="M414" s="162">
        <v>137653.200935</v>
      </c>
      <c r="N414" s="38">
        <v>-38941</v>
      </c>
      <c r="O414" s="38">
        <v>0</v>
      </c>
      <c r="P414" s="31">
        <v>116627.200935</v>
      </c>
      <c r="Q414" s="39">
        <v>7115.5703549999998</v>
      </c>
      <c r="R414" s="40">
        <v>0</v>
      </c>
      <c r="S414" s="40">
        <v>7180.5281680027583</v>
      </c>
      <c r="T414" s="40">
        <v>-48.234315632339531</v>
      </c>
      <c r="U414" s="41">
        <v>7132.3323132880687</v>
      </c>
      <c r="V414" s="42">
        <v>14247.902668288069</v>
      </c>
      <c r="W414" s="38">
        <v>130875.10360328807</v>
      </c>
      <c r="X414" s="38">
        <v>13463.490315002753</v>
      </c>
      <c r="Y414" s="37">
        <v>117411.61328828531</v>
      </c>
      <c r="Z414" s="155">
        <v>0</v>
      </c>
      <c r="AA414" s="38">
        <v>16973.150300316</v>
      </c>
      <c r="AB414" s="38">
        <v>19654.482489965314</v>
      </c>
      <c r="AC414" s="38">
        <v>13178.75</v>
      </c>
      <c r="AD414" s="38">
        <v>4067</v>
      </c>
      <c r="AE414" s="38">
        <v>2200.71</v>
      </c>
      <c r="AF414" s="38">
        <v>56074.092790281313</v>
      </c>
      <c r="AG414" s="146">
        <v>60410</v>
      </c>
      <c r="AH414" s="38">
        <v>60410</v>
      </c>
      <c r="AI414" s="38">
        <v>20127</v>
      </c>
      <c r="AJ414" s="38">
        <v>20127</v>
      </c>
      <c r="AK414" s="38">
        <v>0</v>
      </c>
      <c r="AL414" s="38">
        <v>40283</v>
      </c>
      <c r="AM414" s="38">
        <v>40283</v>
      </c>
      <c r="AN414" s="38">
        <v>0</v>
      </c>
      <c r="AO414" s="38">
        <v>116627.200935</v>
      </c>
      <c r="AP414" s="38">
        <v>116627.200935</v>
      </c>
      <c r="AQ414" s="38">
        <v>0</v>
      </c>
      <c r="AR414" s="38">
        <v>-38941</v>
      </c>
      <c r="AS414" s="38">
        <v>0</v>
      </c>
    </row>
    <row r="415" spans="2:45" s="1" customFormat="1" ht="14.25" x14ac:dyDescent="0.2">
      <c r="B415" s="33" t="s">
        <v>1808</v>
      </c>
      <c r="C415" s="34" t="s">
        <v>356</v>
      </c>
      <c r="D415" s="33" t="s">
        <v>357</v>
      </c>
      <c r="E415" s="33" t="s">
        <v>13</v>
      </c>
      <c r="F415" s="33" t="s">
        <v>11</v>
      </c>
      <c r="G415" s="33" t="s">
        <v>16</v>
      </c>
      <c r="H415" s="33" t="s">
        <v>52</v>
      </c>
      <c r="I415" s="33" t="s">
        <v>10</v>
      </c>
      <c r="J415" s="33" t="s">
        <v>21</v>
      </c>
      <c r="K415" s="33" t="s">
        <v>358</v>
      </c>
      <c r="L415" s="37">
        <v>17222</v>
      </c>
      <c r="M415" s="162">
        <v>568398.26759000006</v>
      </c>
      <c r="N415" s="38">
        <v>-232910.26</v>
      </c>
      <c r="O415" s="38">
        <v>155050.32499949593</v>
      </c>
      <c r="P415" s="31">
        <v>420802.84759000002</v>
      </c>
      <c r="Q415" s="39">
        <v>57172.607812000002</v>
      </c>
      <c r="R415" s="40">
        <v>0</v>
      </c>
      <c r="S415" s="40">
        <v>35196.986640013514</v>
      </c>
      <c r="T415" s="40">
        <v>-40.693164163800247</v>
      </c>
      <c r="U415" s="41">
        <v>35156.483056275902</v>
      </c>
      <c r="V415" s="42">
        <v>92329.090868275904</v>
      </c>
      <c r="W415" s="38">
        <v>513131.93845827592</v>
      </c>
      <c r="X415" s="38">
        <v>65994.349950013449</v>
      </c>
      <c r="Y415" s="37">
        <v>447137.58850826247</v>
      </c>
      <c r="Z415" s="155">
        <v>9504.9736163696234</v>
      </c>
      <c r="AA415" s="38">
        <v>24448.853067191223</v>
      </c>
      <c r="AB415" s="38">
        <v>104294.18006771411</v>
      </c>
      <c r="AC415" s="38">
        <v>72189.679999999993</v>
      </c>
      <c r="AD415" s="38">
        <v>11943.98819833279</v>
      </c>
      <c r="AE415" s="38">
        <v>16987.169999999998</v>
      </c>
      <c r="AF415" s="38">
        <v>239368.84494960774</v>
      </c>
      <c r="AG415" s="146">
        <v>96428</v>
      </c>
      <c r="AH415" s="38">
        <v>230468.84</v>
      </c>
      <c r="AI415" s="38">
        <v>0</v>
      </c>
      <c r="AJ415" s="38">
        <v>36376.9</v>
      </c>
      <c r="AK415" s="38">
        <v>36376.9</v>
      </c>
      <c r="AL415" s="38">
        <v>96428</v>
      </c>
      <c r="AM415" s="38">
        <v>194091.94</v>
      </c>
      <c r="AN415" s="38">
        <v>97663.94</v>
      </c>
      <c r="AO415" s="38">
        <v>420802.84759000002</v>
      </c>
      <c r="AP415" s="38">
        <v>286762.00758999999</v>
      </c>
      <c r="AQ415" s="38">
        <v>134040.83999999997</v>
      </c>
      <c r="AR415" s="38">
        <v>-232910.26</v>
      </c>
      <c r="AS415" s="38">
        <v>0</v>
      </c>
    </row>
    <row r="416" spans="2:45" s="1" customFormat="1" ht="14.25" x14ac:dyDescent="0.2">
      <c r="B416" s="33" t="s">
        <v>1808</v>
      </c>
      <c r="C416" s="34" t="s">
        <v>673</v>
      </c>
      <c r="D416" s="33" t="s">
        <v>674</v>
      </c>
      <c r="E416" s="33" t="s">
        <v>13</v>
      </c>
      <c r="F416" s="33" t="s">
        <v>11</v>
      </c>
      <c r="G416" s="33" t="s">
        <v>16</v>
      </c>
      <c r="H416" s="33" t="s">
        <v>52</v>
      </c>
      <c r="I416" s="33" t="s">
        <v>10</v>
      </c>
      <c r="J416" s="33" t="s">
        <v>21</v>
      </c>
      <c r="K416" s="33" t="s">
        <v>675</v>
      </c>
      <c r="L416" s="37">
        <v>10832</v>
      </c>
      <c r="M416" s="162">
        <v>1183690.4728639999</v>
      </c>
      <c r="N416" s="38">
        <v>-743781</v>
      </c>
      <c r="O416" s="38">
        <v>317808.51512461423</v>
      </c>
      <c r="P416" s="31">
        <v>335663.47286399989</v>
      </c>
      <c r="Q416" s="39">
        <v>65025.359615000001</v>
      </c>
      <c r="R416" s="40">
        <v>0</v>
      </c>
      <c r="S416" s="40">
        <v>15782.069213720346</v>
      </c>
      <c r="T416" s="40">
        <v>5881.9307862796541</v>
      </c>
      <c r="U416" s="41">
        <v>21664.116823190016</v>
      </c>
      <c r="V416" s="42">
        <v>86689.476438190017</v>
      </c>
      <c r="W416" s="38">
        <v>422352.94930218993</v>
      </c>
      <c r="X416" s="38">
        <v>29591.379775720416</v>
      </c>
      <c r="Y416" s="37">
        <v>392761.56952646951</v>
      </c>
      <c r="Z416" s="155">
        <v>841601.56791976455</v>
      </c>
      <c r="AA416" s="38">
        <v>243499.16538125329</v>
      </c>
      <c r="AB416" s="38">
        <v>148439.86059082308</v>
      </c>
      <c r="AC416" s="38">
        <v>45404.639999999999</v>
      </c>
      <c r="AD416" s="38">
        <v>10447</v>
      </c>
      <c r="AE416" s="38">
        <v>33343.19</v>
      </c>
      <c r="AF416" s="38">
        <v>1322735.4238918407</v>
      </c>
      <c r="AG416" s="146">
        <v>186256</v>
      </c>
      <c r="AH416" s="38">
        <v>191256</v>
      </c>
      <c r="AI416" s="38">
        <v>0</v>
      </c>
      <c r="AJ416" s="38">
        <v>5000</v>
      </c>
      <c r="AK416" s="38">
        <v>5000</v>
      </c>
      <c r="AL416" s="38">
        <v>186256</v>
      </c>
      <c r="AM416" s="38">
        <v>186256</v>
      </c>
      <c r="AN416" s="38">
        <v>0</v>
      </c>
      <c r="AO416" s="38">
        <v>335663.47286399989</v>
      </c>
      <c r="AP416" s="38">
        <v>330663.47286399989</v>
      </c>
      <c r="AQ416" s="38">
        <v>5000</v>
      </c>
      <c r="AR416" s="38">
        <v>-1269506</v>
      </c>
      <c r="AS416" s="38">
        <v>525725</v>
      </c>
    </row>
    <row r="417" spans="2:45" s="1" customFormat="1" ht="14.25" x14ac:dyDescent="0.2">
      <c r="B417" s="33" t="s">
        <v>1808</v>
      </c>
      <c r="C417" s="34" t="s">
        <v>750</v>
      </c>
      <c r="D417" s="33" t="s">
        <v>751</v>
      </c>
      <c r="E417" s="33" t="s">
        <v>13</v>
      </c>
      <c r="F417" s="33" t="s">
        <v>11</v>
      </c>
      <c r="G417" s="33" t="s">
        <v>16</v>
      </c>
      <c r="H417" s="33" t="s">
        <v>52</v>
      </c>
      <c r="I417" s="33" t="s">
        <v>10</v>
      </c>
      <c r="J417" s="33" t="s">
        <v>18</v>
      </c>
      <c r="K417" s="33" t="s">
        <v>752</v>
      </c>
      <c r="L417" s="37">
        <v>7243</v>
      </c>
      <c r="M417" s="162">
        <v>173082.13520399999</v>
      </c>
      <c r="N417" s="38">
        <v>15086</v>
      </c>
      <c r="O417" s="38">
        <v>0</v>
      </c>
      <c r="P417" s="31">
        <v>156093.43420399999</v>
      </c>
      <c r="Q417" s="39">
        <v>12987.407214000001</v>
      </c>
      <c r="R417" s="40">
        <v>0</v>
      </c>
      <c r="S417" s="40">
        <v>13933.468989719637</v>
      </c>
      <c r="T417" s="40">
        <v>552.53101028036326</v>
      </c>
      <c r="U417" s="41">
        <v>14486.078115801816</v>
      </c>
      <c r="V417" s="42">
        <v>27473.485329801817</v>
      </c>
      <c r="W417" s="38">
        <v>183566.91953380182</v>
      </c>
      <c r="X417" s="38">
        <v>26125.254355719633</v>
      </c>
      <c r="Y417" s="37">
        <v>157441.66517808218</v>
      </c>
      <c r="Z417" s="155">
        <v>0</v>
      </c>
      <c r="AA417" s="38">
        <v>13933.331020608246</v>
      </c>
      <c r="AB417" s="38">
        <v>36317.947505429591</v>
      </c>
      <c r="AC417" s="38">
        <v>30360.58</v>
      </c>
      <c r="AD417" s="38">
        <v>2570.5109956749998</v>
      </c>
      <c r="AE417" s="38">
        <v>0</v>
      </c>
      <c r="AF417" s="38">
        <v>83182.369521712826</v>
      </c>
      <c r="AG417" s="146">
        <v>59825</v>
      </c>
      <c r="AH417" s="38">
        <v>79622.298999999999</v>
      </c>
      <c r="AI417" s="38">
        <v>0</v>
      </c>
      <c r="AJ417" s="38">
        <v>0</v>
      </c>
      <c r="AK417" s="38">
        <v>0</v>
      </c>
      <c r="AL417" s="38">
        <v>59825</v>
      </c>
      <c r="AM417" s="38">
        <v>79622.298999999999</v>
      </c>
      <c r="AN417" s="38">
        <v>19797.298999999999</v>
      </c>
      <c r="AO417" s="38">
        <v>156093.43420399999</v>
      </c>
      <c r="AP417" s="38">
        <v>136296.13520399999</v>
      </c>
      <c r="AQ417" s="38">
        <v>19797.298999999999</v>
      </c>
      <c r="AR417" s="38">
        <v>15086</v>
      </c>
      <c r="AS417" s="38">
        <v>0</v>
      </c>
    </row>
    <row r="418" spans="2:45" s="1" customFormat="1" ht="14.25" x14ac:dyDescent="0.2">
      <c r="B418" s="33" t="s">
        <v>1808</v>
      </c>
      <c r="C418" s="34" t="s">
        <v>317</v>
      </c>
      <c r="D418" s="33" t="s">
        <v>318</v>
      </c>
      <c r="E418" s="33" t="s">
        <v>13</v>
      </c>
      <c r="F418" s="33" t="s">
        <v>11</v>
      </c>
      <c r="G418" s="33" t="s">
        <v>16</v>
      </c>
      <c r="H418" s="33" t="s">
        <v>52</v>
      </c>
      <c r="I418" s="33" t="s">
        <v>10</v>
      </c>
      <c r="J418" s="33" t="s">
        <v>12</v>
      </c>
      <c r="K418" s="33" t="s">
        <v>319</v>
      </c>
      <c r="L418" s="37">
        <v>2510</v>
      </c>
      <c r="M418" s="162">
        <v>68280.891310000006</v>
      </c>
      <c r="N418" s="38">
        <v>-16589</v>
      </c>
      <c r="O418" s="38">
        <v>5609.263833976539</v>
      </c>
      <c r="P418" s="31">
        <v>79873.891310000006</v>
      </c>
      <c r="Q418" s="39">
        <v>4839.4044430000004</v>
      </c>
      <c r="R418" s="40">
        <v>0</v>
      </c>
      <c r="S418" s="40">
        <v>4054.0060000015574</v>
      </c>
      <c r="T418" s="40">
        <v>965.99399999844263</v>
      </c>
      <c r="U418" s="41">
        <v>5020.0270703662245</v>
      </c>
      <c r="V418" s="42">
        <v>9859.431513366224</v>
      </c>
      <c r="W418" s="38">
        <v>89733.322823366238</v>
      </c>
      <c r="X418" s="38">
        <v>7601.261250001553</v>
      </c>
      <c r="Y418" s="37">
        <v>82132.061573364685</v>
      </c>
      <c r="Z418" s="155">
        <v>0</v>
      </c>
      <c r="AA418" s="38">
        <v>2345.7608999821605</v>
      </c>
      <c r="AB418" s="38">
        <v>10076.70853885782</v>
      </c>
      <c r="AC418" s="38">
        <v>18002.97</v>
      </c>
      <c r="AD418" s="38">
        <v>1598.2389055724991</v>
      </c>
      <c r="AE418" s="38">
        <v>0</v>
      </c>
      <c r="AF418" s="38">
        <v>32023.678344412481</v>
      </c>
      <c r="AG418" s="146">
        <v>38337</v>
      </c>
      <c r="AH418" s="38">
        <v>38727</v>
      </c>
      <c r="AI418" s="38">
        <v>0</v>
      </c>
      <c r="AJ418" s="38">
        <v>390</v>
      </c>
      <c r="AK418" s="38">
        <v>390</v>
      </c>
      <c r="AL418" s="38">
        <v>38337</v>
      </c>
      <c r="AM418" s="38">
        <v>38337</v>
      </c>
      <c r="AN418" s="38">
        <v>0</v>
      </c>
      <c r="AO418" s="38">
        <v>79873.891310000006</v>
      </c>
      <c r="AP418" s="38">
        <v>79483.891310000006</v>
      </c>
      <c r="AQ418" s="38">
        <v>390</v>
      </c>
      <c r="AR418" s="38">
        <v>-16589</v>
      </c>
      <c r="AS418" s="38">
        <v>0</v>
      </c>
    </row>
    <row r="419" spans="2:45" s="1" customFormat="1" ht="14.25" x14ac:dyDescent="0.2">
      <c r="B419" s="33" t="s">
        <v>1808</v>
      </c>
      <c r="C419" s="34" t="s">
        <v>231</v>
      </c>
      <c r="D419" s="33" t="s">
        <v>232</v>
      </c>
      <c r="E419" s="33" t="s">
        <v>13</v>
      </c>
      <c r="F419" s="33" t="s">
        <v>11</v>
      </c>
      <c r="G419" s="33" t="s">
        <v>16</v>
      </c>
      <c r="H419" s="33" t="s">
        <v>52</v>
      </c>
      <c r="I419" s="33" t="s">
        <v>10</v>
      </c>
      <c r="J419" s="33" t="s">
        <v>12</v>
      </c>
      <c r="K419" s="33" t="s">
        <v>233</v>
      </c>
      <c r="L419" s="37">
        <v>2197</v>
      </c>
      <c r="M419" s="162">
        <v>89081.706022999992</v>
      </c>
      <c r="N419" s="38">
        <v>-13291</v>
      </c>
      <c r="O419" s="38">
        <v>1447.1795840089085</v>
      </c>
      <c r="P419" s="31">
        <v>106120.70602300001</v>
      </c>
      <c r="Q419" s="39">
        <v>4970.5534619999999</v>
      </c>
      <c r="R419" s="40">
        <v>0</v>
      </c>
      <c r="S419" s="40">
        <v>2521.3231805723967</v>
      </c>
      <c r="T419" s="40">
        <v>1872.6768194276033</v>
      </c>
      <c r="U419" s="41">
        <v>4394.0236946592013</v>
      </c>
      <c r="V419" s="42">
        <v>9364.5771566592011</v>
      </c>
      <c r="W419" s="38">
        <v>115485.28317965921</v>
      </c>
      <c r="X419" s="38">
        <v>4727.4809635723941</v>
      </c>
      <c r="Y419" s="37">
        <v>110757.80221608681</v>
      </c>
      <c r="Z419" s="155">
        <v>0</v>
      </c>
      <c r="AA419" s="38">
        <v>2292.545097160692</v>
      </c>
      <c r="AB419" s="38">
        <v>18015.84557235648</v>
      </c>
      <c r="AC419" s="38">
        <v>9209.19</v>
      </c>
      <c r="AD419" s="38">
        <v>420</v>
      </c>
      <c r="AE419" s="38">
        <v>2100.41</v>
      </c>
      <c r="AF419" s="38">
        <v>32037.99066951717</v>
      </c>
      <c r="AG419" s="146">
        <v>50700</v>
      </c>
      <c r="AH419" s="38">
        <v>55364</v>
      </c>
      <c r="AI419" s="38">
        <v>1600</v>
      </c>
      <c r="AJ419" s="38">
        <v>6264</v>
      </c>
      <c r="AK419" s="38">
        <v>4664</v>
      </c>
      <c r="AL419" s="38">
        <v>49100</v>
      </c>
      <c r="AM419" s="38">
        <v>49100</v>
      </c>
      <c r="AN419" s="38">
        <v>0</v>
      </c>
      <c r="AO419" s="38">
        <v>106120.70602300001</v>
      </c>
      <c r="AP419" s="38">
        <v>101456.70602300001</v>
      </c>
      <c r="AQ419" s="38">
        <v>4664</v>
      </c>
      <c r="AR419" s="38">
        <v>-13291</v>
      </c>
      <c r="AS419" s="38">
        <v>0</v>
      </c>
    </row>
    <row r="420" spans="2:45" s="1" customFormat="1" ht="14.25" x14ac:dyDescent="0.2">
      <c r="B420" s="33" t="s">
        <v>1808</v>
      </c>
      <c r="C420" s="34" t="s">
        <v>553</v>
      </c>
      <c r="D420" s="33" t="s">
        <v>554</v>
      </c>
      <c r="E420" s="33" t="s">
        <v>13</v>
      </c>
      <c r="F420" s="33" t="s">
        <v>11</v>
      </c>
      <c r="G420" s="33" t="s">
        <v>16</v>
      </c>
      <c r="H420" s="33" t="s">
        <v>52</v>
      </c>
      <c r="I420" s="33" t="s">
        <v>10</v>
      </c>
      <c r="J420" s="33" t="s">
        <v>12</v>
      </c>
      <c r="K420" s="33" t="s">
        <v>555</v>
      </c>
      <c r="L420" s="37">
        <v>3767</v>
      </c>
      <c r="M420" s="162">
        <v>107086.83613500001</v>
      </c>
      <c r="N420" s="38">
        <v>-59035</v>
      </c>
      <c r="O420" s="38">
        <v>23224.740548458129</v>
      </c>
      <c r="P420" s="31">
        <v>-609.03386500000488</v>
      </c>
      <c r="Q420" s="39">
        <v>7200.3175440000005</v>
      </c>
      <c r="R420" s="40">
        <v>609.03386500000488</v>
      </c>
      <c r="S420" s="40">
        <v>7313.0823097170942</v>
      </c>
      <c r="T420" s="40">
        <v>21012.965637458125</v>
      </c>
      <c r="U420" s="41">
        <v>28935.237844697411</v>
      </c>
      <c r="V420" s="42">
        <v>36135.555388697408</v>
      </c>
      <c r="W420" s="38">
        <v>36135.555388697408</v>
      </c>
      <c r="X420" s="38">
        <v>36135.399356175221</v>
      </c>
      <c r="Y420" s="37">
        <v>0.15603252218716079</v>
      </c>
      <c r="Z420" s="155">
        <v>0</v>
      </c>
      <c r="AA420" s="38">
        <v>3809.9640093888447</v>
      </c>
      <c r="AB420" s="38">
        <v>16896.831878726283</v>
      </c>
      <c r="AC420" s="38">
        <v>26246.22</v>
      </c>
      <c r="AD420" s="38">
        <v>1126.5667006000001</v>
      </c>
      <c r="AE420" s="38">
        <v>875.25</v>
      </c>
      <c r="AF420" s="38">
        <v>48954.83258871513</v>
      </c>
      <c r="AG420" s="146">
        <v>33273</v>
      </c>
      <c r="AH420" s="38">
        <v>46173.13</v>
      </c>
      <c r="AI420" s="38">
        <v>3321</v>
      </c>
      <c r="AJ420" s="38">
        <v>4020.4</v>
      </c>
      <c r="AK420" s="38">
        <v>699.40000000000009</v>
      </c>
      <c r="AL420" s="38">
        <v>29952</v>
      </c>
      <c r="AM420" s="38">
        <v>42152.729999999996</v>
      </c>
      <c r="AN420" s="38">
        <v>12200.729999999996</v>
      </c>
      <c r="AO420" s="38">
        <v>-609.03386500000488</v>
      </c>
      <c r="AP420" s="38">
        <v>-13509.163865</v>
      </c>
      <c r="AQ420" s="38">
        <v>12900.129999999996</v>
      </c>
      <c r="AR420" s="38">
        <v>-59035</v>
      </c>
      <c r="AS420" s="38">
        <v>0</v>
      </c>
    </row>
    <row r="421" spans="2:45" s="1" customFormat="1" ht="14.25" x14ac:dyDescent="0.2">
      <c r="B421" s="33" t="s">
        <v>1808</v>
      </c>
      <c r="C421" s="34" t="s">
        <v>187</v>
      </c>
      <c r="D421" s="33" t="s">
        <v>188</v>
      </c>
      <c r="E421" s="33" t="s">
        <v>13</v>
      </c>
      <c r="F421" s="33" t="s">
        <v>11</v>
      </c>
      <c r="G421" s="33" t="s">
        <v>16</v>
      </c>
      <c r="H421" s="33" t="s">
        <v>52</v>
      </c>
      <c r="I421" s="33" t="s">
        <v>10</v>
      </c>
      <c r="J421" s="33" t="s">
        <v>18</v>
      </c>
      <c r="K421" s="33" t="s">
        <v>189</v>
      </c>
      <c r="L421" s="37">
        <v>5891</v>
      </c>
      <c r="M421" s="162">
        <v>182915.35757200001</v>
      </c>
      <c r="N421" s="38">
        <v>-63298.420000000013</v>
      </c>
      <c r="O421" s="38">
        <v>25039.789261764909</v>
      </c>
      <c r="P421" s="31">
        <v>141926.93757199997</v>
      </c>
      <c r="Q421" s="39">
        <v>11201.678157</v>
      </c>
      <c r="R421" s="40">
        <v>0</v>
      </c>
      <c r="S421" s="40">
        <v>6666.6902525739888</v>
      </c>
      <c r="T421" s="40">
        <v>5115.3097474260112</v>
      </c>
      <c r="U421" s="41">
        <v>11782.063534473076</v>
      </c>
      <c r="V421" s="42">
        <v>22983.741691473078</v>
      </c>
      <c r="W421" s="38">
        <v>164910.67926347305</v>
      </c>
      <c r="X421" s="38">
        <v>12500.044223574019</v>
      </c>
      <c r="Y421" s="37">
        <v>152410.63503989903</v>
      </c>
      <c r="Z421" s="155">
        <v>0</v>
      </c>
      <c r="AA421" s="38">
        <v>29328.487607745061</v>
      </c>
      <c r="AB421" s="38">
        <v>41224.221040228091</v>
      </c>
      <c r="AC421" s="38">
        <v>41216.92</v>
      </c>
      <c r="AD421" s="38">
        <v>454.5</v>
      </c>
      <c r="AE421" s="38">
        <v>0</v>
      </c>
      <c r="AF421" s="38">
        <v>112224.12864797315</v>
      </c>
      <c r="AG421" s="146">
        <v>150123</v>
      </c>
      <c r="AH421" s="38">
        <v>153413</v>
      </c>
      <c r="AI421" s="38">
        <v>0</v>
      </c>
      <c r="AJ421" s="38">
        <v>3290</v>
      </c>
      <c r="AK421" s="38">
        <v>3290</v>
      </c>
      <c r="AL421" s="38">
        <v>150123</v>
      </c>
      <c r="AM421" s="38">
        <v>150123</v>
      </c>
      <c r="AN421" s="38">
        <v>0</v>
      </c>
      <c r="AO421" s="38">
        <v>141926.93757199997</v>
      </c>
      <c r="AP421" s="38">
        <v>138636.93757199997</v>
      </c>
      <c r="AQ421" s="38">
        <v>3290</v>
      </c>
      <c r="AR421" s="38">
        <v>-63298.420000000013</v>
      </c>
      <c r="AS421" s="38">
        <v>0</v>
      </c>
    </row>
    <row r="422" spans="2:45" s="1" customFormat="1" ht="14.25" x14ac:dyDescent="0.2">
      <c r="B422" s="33" t="s">
        <v>1808</v>
      </c>
      <c r="C422" s="34" t="s">
        <v>724</v>
      </c>
      <c r="D422" s="33" t="s">
        <v>725</v>
      </c>
      <c r="E422" s="33" t="s">
        <v>13</v>
      </c>
      <c r="F422" s="33" t="s">
        <v>11</v>
      </c>
      <c r="G422" s="33" t="s">
        <v>16</v>
      </c>
      <c r="H422" s="33" t="s">
        <v>52</v>
      </c>
      <c r="I422" s="33" t="s">
        <v>10</v>
      </c>
      <c r="J422" s="33" t="s">
        <v>12</v>
      </c>
      <c r="K422" s="33" t="s">
        <v>726</v>
      </c>
      <c r="L422" s="37">
        <v>2600</v>
      </c>
      <c r="M422" s="162">
        <v>90655.141847999999</v>
      </c>
      <c r="N422" s="38">
        <v>-17397</v>
      </c>
      <c r="O422" s="38">
        <v>11072</v>
      </c>
      <c r="P422" s="31">
        <v>64561.141847999999</v>
      </c>
      <c r="Q422" s="39">
        <v>4172.5053669999998</v>
      </c>
      <c r="R422" s="40">
        <v>0</v>
      </c>
      <c r="S422" s="40">
        <v>2915.9635051439764</v>
      </c>
      <c r="T422" s="40">
        <v>2284.0364948560236</v>
      </c>
      <c r="U422" s="41">
        <v>5200.0280410168061</v>
      </c>
      <c r="V422" s="42">
        <v>9372.5334080168068</v>
      </c>
      <c r="W422" s="38">
        <v>73933.67525601681</v>
      </c>
      <c r="X422" s="38">
        <v>5467.4315721439634</v>
      </c>
      <c r="Y422" s="37">
        <v>68466.243683872846</v>
      </c>
      <c r="Z422" s="155">
        <v>0</v>
      </c>
      <c r="AA422" s="38">
        <v>3703.9274546652987</v>
      </c>
      <c r="AB422" s="38">
        <v>16269.189185408108</v>
      </c>
      <c r="AC422" s="38">
        <v>23244.15</v>
      </c>
      <c r="AD422" s="38">
        <v>1222.0748258760004</v>
      </c>
      <c r="AE422" s="38">
        <v>1198.29</v>
      </c>
      <c r="AF422" s="38">
        <v>45637.631465949409</v>
      </c>
      <c r="AG422" s="146">
        <v>15080</v>
      </c>
      <c r="AH422" s="38">
        <v>35419</v>
      </c>
      <c r="AI422" s="38">
        <v>0</v>
      </c>
      <c r="AJ422" s="38">
        <v>6325</v>
      </c>
      <c r="AK422" s="38">
        <v>6325</v>
      </c>
      <c r="AL422" s="38">
        <v>15080</v>
      </c>
      <c r="AM422" s="38">
        <v>29094</v>
      </c>
      <c r="AN422" s="38">
        <v>14014</v>
      </c>
      <c r="AO422" s="38">
        <v>64561.141847999999</v>
      </c>
      <c r="AP422" s="38">
        <v>44222.141847999999</v>
      </c>
      <c r="AQ422" s="38">
        <v>20339</v>
      </c>
      <c r="AR422" s="38">
        <v>-17397</v>
      </c>
      <c r="AS422" s="38">
        <v>0</v>
      </c>
    </row>
    <row r="423" spans="2:45" s="1" customFormat="1" ht="14.25" x14ac:dyDescent="0.2">
      <c r="B423" s="33" t="s">
        <v>1808</v>
      </c>
      <c r="C423" s="34" t="s">
        <v>917</v>
      </c>
      <c r="D423" s="33" t="s">
        <v>918</v>
      </c>
      <c r="E423" s="33" t="s">
        <v>13</v>
      </c>
      <c r="F423" s="33" t="s">
        <v>11</v>
      </c>
      <c r="G423" s="33" t="s">
        <v>16</v>
      </c>
      <c r="H423" s="33" t="s">
        <v>52</v>
      </c>
      <c r="I423" s="33" t="s">
        <v>10</v>
      </c>
      <c r="J423" s="33" t="s">
        <v>12</v>
      </c>
      <c r="K423" s="33" t="s">
        <v>919</v>
      </c>
      <c r="L423" s="37">
        <v>2083</v>
      </c>
      <c r="M423" s="162">
        <v>66214.489448000008</v>
      </c>
      <c r="N423" s="38">
        <v>-71743</v>
      </c>
      <c r="O423" s="38">
        <v>63528.741238681978</v>
      </c>
      <c r="P423" s="31">
        <v>19194.859448000003</v>
      </c>
      <c r="Q423" s="39">
        <v>5115.6570810000003</v>
      </c>
      <c r="R423" s="40">
        <v>0</v>
      </c>
      <c r="S423" s="40">
        <v>2953.2773440011338</v>
      </c>
      <c r="T423" s="40">
        <v>34668.17608935717</v>
      </c>
      <c r="U423" s="41">
        <v>37621.656307167534</v>
      </c>
      <c r="V423" s="42">
        <v>42737.313388167531</v>
      </c>
      <c r="W423" s="38">
        <v>61932.172836167534</v>
      </c>
      <c r="X423" s="38">
        <v>47339.73740568311</v>
      </c>
      <c r="Y423" s="37">
        <v>14592.435430484424</v>
      </c>
      <c r="Z423" s="155">
        <v>0</v>
      </c>
      <c r="AA423" s="38">
        <v>5542.5473244307796</v>
      </c>
      <c r="AB423" s="38">
        <v>9781.0691983463876</v>
      </c>
      <c r="AC423" s="38">
        <v>18406.75</v>
      </c>
      <c r="AD423" s="38">
        <v>895.29383422499996</v>
      </c>
      <c r="AE423" s="38">
        <v>3712.44</v>
      </c>
      <c r="AF423" s="38">
        <v>38338.100357002171</v>
      </c>
      <c r="AG423" s="146">
        <v>10989</v>
      </c>
      <c r="AH423" s="38">
        <v>24723.37</v>
      </c>
      <c r="AI423" s="38">
        <v>0</v>
      </c>
      <c r="AJ423" s="38">
        <v>1414.6000000000001</v>
      </c>
      <c r="AK423" s="38">
        <v>1414.6000000000001</v>
      </c>
      <c r="AL423" s="38">
        <v>10989</v>
      </c>
      <c r="AM423" s="38">
        <v>23308.77</v>
      </c>
      <c r="AN423" s="38">
        <v>12319.77</v>
      </c>
      <c r="AO423" s="38">
        <v>19194.859448000003</v>
      </c>
      <c r="AP423" s="38">
        <v>5460.4894480000039</v>
      </c>
      <c r="AQ423" s="38">
        <v>13734.370000000003</v>
      </c>
      <c r="AR423" s="38">
        <v>-71743</v>
      </c>
      <c r="AS423" s="38">
        <v>0</v>
      </c>
    </row>
    <row r="424" spans="2:45" s="1" customFormat="1" ht="14.25" x14ac:dyDescent="0.2">
      <c r="B424" s="33" t="s">
        <v>1808</v>
      </c>
      <c r="C424" s="34" t="s">
        <v>1696</v>
      </c>
      <c r="D424" s="33" t="s">
        <v>1697</v>
      </c>
      <c r="E424" s="33" t="s">
        <v>13</v>
      </c>
      <c r="F424" s="33" t="s">
        <v>11</v>
      </c>
      <c r="G424" s="33" t="s">
        <v>16</v>
      </c>
      <c r="H424" s="33" t="s">
        <v>52</v>
      </c>
      <c r="I424" s="33" t="s">
        <v>10</v>
      </c>
      <c r="J424" s="33" t="s">
        <v>12</v>
      </c>
      <c r="K424" s="33" t="s">
        <v>1698</v>
      </c>
      <c r="L424" s="37">
        <v>1588</v>
      </c>
      <c r="M424" s="162">
        <v>72255.148485999991</v>
      </c>
      <c r="N424" s="38">
        <v>-44066.400000000001</v>
      </c>
      <c r="O424" s="38">
        <v>19614.499908360205</v>
      </c>
      <c r="P424" s="31">
        <v>33423.748485999997</v>
      </c>
      <c r="Q424" s="39">
        <v>4333.9445720000003</v>
      </c>
      <c r="R424" s="40">
        <v>0</v>
      </c>
      <c r="S424" s="40">
        <v>1690.5578114292207</v>
      </c>
      <c r="T424" s="40">
        <v>1485.4421885707793</v>
      </c>
      <c r="U424" s="41">
        <v>3176.0171265902645</v>
      </c>
      <c r="V424" s="42">
        <v>7509.9616985902649</v>
      </c>
      <c r="W424" s="38">
        <v>40933.710184590265</v>
      </c>
      <c r="X424" s="38">
        <v>3169.7958964292193</v>
      </c>
      <c r="Y424" s="37">
        <v>37763.914288161046</v>
      </c>
      <c r="Z424" s="155">
        <v>0</v>
      </c>
      <c r="AA424" s="38">
        <v>1335.1660142374944</v>
      </c>
      <c r="AB424" s="38">
        <v>7794.2927450660982</v>
      </c>
      <c r="AC424" s="38">
        <v>15164.59</v>
      </c>
      <c r="AD424" s="38">
        <v>914.20386452499997</v>
      </c>
      <c r="AE424" s="38">
        <v>0</v>
      </c>
      <c r="AF424" s="38">
        <v>25208.252623828594</v>
      </c>
      <c r="AG424" s="146">
        <v>57827</v>
      </c>
      <c r="AH424" s="38">
        <v>57827</v>
      </c>
      <c r="AI424" s="38">
        <v>512</v>
      </c>
      <c r="AJ424" s="38">
        <v>512</v>
      </c>
      <c r="AK424" s="38">
        <v>0</v>
      </c>
      <c r="AL424" s="38">
        <v>57315</v>
      </c>
      <c r="AM424" s="38">
        <v>57315</v>
      </c>
      <c r="AN424" s="38">
        <v>0</v>
      </c>
      <c r="AO424" s="38">
        <v>33423.748485999997</v>
      </c>
      <c r="AP424" s="38">
        <v>33423.748485999997</v>
      </c>
      <c r="AQ424" s="38">
        <v>0</v>
      </c>
      <c r="AR424" s="38">
        <v>-45234</v>
      </c>
      <c r="AS424" s="38">
        <v>1167.5999999999985</v>
      </c>
    </row>
    <row r="425" spans="2:45" s="1" customFormat="1" ht="14.25" x14ac:dyDescent="0.2">
      <c r="B425" s="33" t="s">
        <v>1808</v>
      </c>
      <c r="C425" s="34" t="s">
        <v>1112</v>
      </c>
      <c r="D425" s="33" t="s">
        <v>1113</v>
      </c>
      <c r="E425" s="33" t="s">
        <v>13</v>
      </c>
      <c r="F425" s="33" t="s">
        <v>11</v>
      </c>
      <c r="G425" s="33" t="s">
        <v>16</v>
      </c>
      <c r="H425" s="33" t="s">
        <v>52</v>
      </c>
      <c r="I425" s="33" t="s">
        <v>10</v>
      </c>
      <c r="J425" s="33" t="s">
        <v>12</v>
      </c>
      <c r="K425" s="33" t="s">
        <v>1114</v>
      </c>
      <c r="L425" s="37">
        <v>3819</v>
      </c>
      <c r="M425" s="162">
        <v>131439.05506000001</v>
      </c>
      <c r="N425" s="38">
        <v>-35709</v>
      </c>
      <c r="O425" s="38">
        <v>22780.616241383181</v>
      </c>
      <c r="P425" s="31">
        <v>91793.055060000013</v>
      </c>
      <c r="Q425" s="39">
        <v>8236.4253420000005</v>
      </c>
      <c r="R425" s="40">
        <v>0</v>
      </c>
      <c r="S425" s="40">
        <v>5783.1377428593632</v>
      </c>
      <c r="T425" s="40">
        <v>1854.8622571406368</v>
      </c>
      <c r="U425" s="41">
        <v>7638.0411879396852</v>
      </c>
      <c r="V425" s="42">
        <v>15874.466529939686</v>
      </c>
      <c r="W425" s="38">
        <v>107667.5215899397</v>
      </c>
      <c r="X425" s="38">
        <v>10843.383267859375</v>
      </c>
      <c r="Y425" s="37">
        <v>96824.138322080325</v>
      </c>
      <c r="Z425" s="155">
        <v>0</v>
      </c>
      <c r="AA425" s="38">
        <v>4538.1667147070993</v>
      </c>
      <c r="AB425" s="38">
        <v>28358.431688549364</v>
      </c>
      <c r="AC425" s="38">
        <v>34344.050000000003</v>
      </c>
      <c r="AD425" s="38">
        <v>412.53986467499982</v>
      </c>
      <c r="AE425" s="38">
        <v>463.75</v>
      </c>
      <c r="AF425" s="38">
        <v>68116.938267931459</v>
      </c>
      <c r="AG425" s="146">
        <v>55806</v>
      </c>
      <c r="AH425" s="38">
        <v>57256</v>
      </c>
      <c r="AI425" s="38">
        <v>0</v>
      </c>
      <c r="AJ425" s="38">
        <v>1450</v>
      </c>
      <c r="AK425" s="38">
        <v>1450</v>
      </c>
      <c r="AL425" s="38">
        <v>55806</v>
      </c>
      <c r="AM425" s="38">
        <v>55806</v>
      </c>
      <c r="AN425" s="38">
        <v>0</v>
      </c>
      <c r="AO425" s="38">
        <v>91793.055060000013</v>
      </c>
      <c r="AP425" s="38">
        <v>90343.055060000013</v>
      </c>
      <c r="AQ425" s="38">
        <v>1450</v>
      </c>
      <c r="AR425" s="38">
        <v>-35709</v>
      </c>
      <c r="AS425" s="38">
        <v>0</v>
      </c>
    </row>
    <row r="426" spans="2:45" s="1" customFormat="1" ht="14.25" x14ac:dyDescent="0.2">
      <c r="B426" s="33" t="s">
        <v>1808</v>
      </c>
      <c r="C426" s="34" t="s">
        <v>302</v>
      </c>
      <c r="D426" s="33" t="s">
        <v>303</v>
      </c>
      <c r="E426" s="33" t="s">
        <v>13</v>
      </c>
      <c r="F426" s="33" t="s">
        <v>11</v>
      </c>
      <c r="G426" s="33" t="s">
        <v>16</v>
      </c>
      <c r="H426" s="33" t="s">
        <v>52</v>
      </c>
      <c r="I426" s="33" t="s">
        <v>10</v>
      </c>
      <c r="J426" s="33" t="s">
        <v>20</v>
      </c>
      <c r="K426" s="33" t="s">
        <v>304</v>
      </c>
      <c r="L426" s="37">
        <v>20814</v>
      </c>
      <c r="M426" s="162">
        <v>1219905.0803709999</v>
      </c>
      <c r="N426" s="38">
        <v>-1150429</v>
      </c>
      <c r="O426" s="38">
        <v>879137.67451282975</v>
      </c>
      <c r="P426" s="31">
        <v>230584.08037099987</v>
      </c>
      <c r="Q426" s="39">
        <v>88769.739562999996</v>
      </c>
      <c r="R426" s="40">
        <v>0</v>
      </c>
      <c r="S426" s="40">
        <v>40913.231089158573</v>
      </c>
      <c r="T426" s="40">
        <v>494072.6304589361</v>
      </c>
      <c r="U426" s="41">
        <v>534988.74646108202</v>
      </c>
      <c r="V426" s="42">
        <v>623758.48602408206</v>
      </c>
      <c r="W426" s="38">
        <v>854342.56639508193</v>
      </c>
      <c r="X426" s="38">
        <v>672295.24007398845</v>
      </c>
      <c r="Y426" s="37">
        <v>182047.32632109348</v>
      </c>
      <c r="Z426" s="155">
        <v>0</v>
      </c>
      <c r="AA426" s="38">
        <v>36423.057443492966</v>
      </c>
      <c r="AB426" s="38">
        <v>173975.23093769269</v>
      </c>
      <c r="AC426" s="38">
        <v>87246.31</v>
      </c>
      <c r="AD426" s="38">
        <v>12999.848170826328</v>
      </c>
      <c r="AE426" s="38">
        <v>5357.48</v>
      </c>
      <c r="AF426" s="38">
        <v>316001.92655201198</v>
      </c>
      <c r="AG426" s="146">
        <v>474900</v>
      </c>
      <c r="AH426" s="38">
        <v>474900</v>
      </c>
      <c r="AI426" s="38">
        <v>68117</v>
      </c>
      <c r="AJ426" s="38">
        <v>68117</v>
      </c>
      <c r="AK426" s="38">
        <v>0</v>
      </c>
      <c r="AL426" s="38">
        <v>406783</v>
      </c>
      <c r="AM426" s="38">
        <v>406783</v>
      </c>
      <c r="AN426" s="38">
        <v>0</v>
      </c>
      <c r="AO426" s="38">
        <v>230584.08037099987</v>
      </c>
      <c r="AP426" s="38">
        <v>230584.08037099987</v>
      </c>
      <c r="AQ426" s="38">
        <v>0</v>
      </c>
      <c r="AR426" s="38">
        <v>-1150429</v>
      </c>
      <c r="AS426" s="38">
        <v>0</v>
      </c>
    </row>
    <row r="427" spans="2:45" s="1" customFormat="1" ht="14.25" x14ac:dyDescent="0.2">
      <c r="B427" s="33" t="s">
        <v>1808</v>
      </c>
      <c r="C427" s="34" t="s">
        <v>1190</v>
      </c>
      <c r="D427" s="33" t="s">
        <v>1191</v>
      </c>
      <c r="E427" s="33" t="s">
        <v>13</v>
      </c>
      <c r="F427" s="33" t="s">
        <v>11</v>
      </c>
      <c r="G427" s="33" t="s">
        <v>16</v>
      </c>
      <c r="H427" s="33" t="s">
        <v>52</v>
      </c>
      <c r="I427" s="33" t="s">
        <v>10</v>
      </c>
      <c r="J427" s="33" t="s">
        <v>12</v>
      </c>
      <c r="K427" s="33" t="s">
        <v>1192</v>
      </c>
      <c r="L427" s="37">
        <v>4978</v>
      </c>
      <c r="M427" s="162">
        <v>95377.368886000011</v>
      </c>
      <c r="N427" s="38">
        <v>-32288.53</v>
      </c>
      <c r="O427" s="38">
        <v>15569.684199350673</v>
      </c>
      <c r="P427" s="31">
        <v>78208.738886000006</v>
      </c>
      <c r="Q427" s="39">
        <v>11346.581340999999</v>
      </c>
      <c r="R427" s="40">
        <v>0</v>
      </c>
      <c r="S427" s="40">
        <v>10223.49884686107</v>
      </c>
      <c r="T427" s="40">
        <v>-14.456265105511193</v>
      </c>
      <c r="U427" s="41">
        <v>10209.097634050675</v>
      </c>
      <c r="V427" s="42">
        <v>21555.678975050672</v>
      </c>
      <c r="W427" s="38">
        <v>99764.417861050679</v>
      </c>
      <c r="X427" s="38">
        <v>19169.060337861083</v>
      </c>
      <c r="Y427" s="37">
        <v>80595.357523189596</v>
      </c>
      <c r="Z427" s="155">
        <v>0</v>
      </c>
      <c r="AA427" s="38">
        <v>4995.677919802084</v>
      </c>
      <c r="AB427" s="38">
        <v>27895.6942692538</v>
      </c>
      <c r="AC427" s="38">
        <v>37401.050000000003</v>
      </c>
      <c r="AD427" s="38">
        <v>2005.0207277500001</v>
      </c>
      <c r="AE427" s="38">
        <v>0</v>
      </c>
      <c r="AF427" s="38">
        <v>72297.442916805885</v>
      </c>
      <c r="AG427" s="146">
        <v>59774</v>
      </c>
      <c r="AH427" s="38">
        <v>62674.9</v>
      </c>
      <c r="AI427" s="38">
        <v>0</v>
      </c>
      <c r="AJ427" s="38">
        <v>2900.9</v>
      </c>
      <c r="AK427" s="38">
        <v>2900.9</v>
      </c>
      <c r="AL427" s="38">
        <v>59774</v>
      </c>
      <c r="AM427" s="38">
        <v>59774</v>
      </c>
      <c r="AN427" s="38">
        <v>0</v>
      </c>
      <c r="AO427" s="38">
        <v>78208.738886000006</v>
      </c>
      <c r="AP427" s="38">
        <v>75307.838886000012</v>
      </c>
      <c r="AQ427" s="38">
        <v>2900.8999999999942</v>
      </c>
      <c r="AR427" s="38">
        <v>-32288.53</v>
      </c>
      <c r="AS427" s="38">
        <v>0</v>
      </c>
    </row>
    <row r="428" spans="2:45" s="1" customFormat="1" ht="14.25" x14ac:dyDescent="0.2">
      <c r="B428" s="33" t="s">
        <v>1808</v>
      </c>
      <c r="C428" s="34" t="s">
        <v>1726</v>
      </c>
      <c r="D428" s="33" t="s">
        <v>1727</v>
      </c>
      <c r="E428" s="33" t="s">
        <v>13</v>
      </c>
      <c r="F428" s="33" t="s">
        <v>11</v>
      </c>
      <c r="G428" s="33" t="s">
        <v>16</v>
      </c>
      <c r="H428" s="33" t="s">
        <v>52</v>
      </c>
      <c r="I428" s="33" t="s">
        <v>10</v>
      </c>
      <c r="J428" s="33" t="s">
        <v>20</v>
      </c>
      <c r="K428" s="33" t="s">
        <v>1728</v>
      </c>
      <c r="L428" s="37">
        <v>25003</v>
      </c>
      <c r="M428" s="162">
        <v>2048617.6020879997</v>
      </c>
      <c r="N428" s="38">
        <v>-2038242</v>
      </c>
      <c r="O428" s="38">
        <v>1273524.5691227659</v>
      </c>
      <c r="P428" s="31">
        <v>381790.33208799968</v>
      </c>
      <c r="Q428" s="39">
        <v>190494.426698</v>
      </c>
      <c r="R428" s="40">
        <v>0</v>
      </c>
      <c r="S428" s="40">
        <v>41163.707080015804</v>
      </c>
      <c r="T428" s="40">
        <v>607356.54036807583</v>
      </c>
      <c r="U428" s="41">
        <v>648523.74459562195</v>
      </c>
      <c r="V428" s="42">
        <v>839018.17129362188</v>
      </c>
      <c r="W428" s="38">
        <v>1220808.5033816216</v>
      </c>
      <c r="X428" s="38">
        <v>814440.00480678212</v>
      </c>
      <c r="Y428" s="37">
        <v>406368.49857483944</v>
      </c>
      <c r="Z428" s="155">
        <v>0</v>
      </c>
      <c r="AA428" s="38">
        <v>64288.793147698336</v>
      </c>
      <c r="AB428" s="38">
        <v>212098.39701810403</v>
      </c>
      <c r="AC428" s="38">
        <v>104805.4</v>
      </c>
      <c r="AD428" s="38">
        <v>10128.57116603125</v>
      </c>
      <c r="AE428" s="38">
        <v>5000.82</v>
      </c>
      <c r="AF428" s="38">
        <v>396321.98133183364</v>
      </c>
      <c r="AG428" s="146">
        <v>752557</v>
      </c>
      <c r="AH428" s="38">
        <v>761235.73</v>
      </c>
      <c r="AI428" s="38">
        <v>513456</v>
      </c>
      <c r="AJ428" s="38">
        <v>513456</v>
      </c>
      <c r="AK428" s="38">
        <v>0</v>
      </c>
      <c r="AL428" s="38">
        <v>239101</v>
      </c>
      <c r="AM428" s="38">
        <v>247779.72999999995</v>
      </c>
      <c r="AN428" s="38">
        <v>8678.7299999999523</v>
      </c>
      <c r="AO428" s="38">
        <v>381790.33208799968</v>
      </c>
      <c r="AP428" s="38">
        <v>373111.60208799969</v>
      </c>
      <c r="AQ428" s="38">
        <v>8678.7299999999814</v>
      </c>
      <c r="AR428" s="38">
        <v>-2038242</v>
      </c>
      <c r="AS428" s="38">
        <v>0</v>
      </c>
    </row>
    <row r="429" spans="2:45" s="1" customFormat="1" ht="14.25" x14ac:dyDescent="0.2">
      <c r="B429" s="33" t="s">
        <v>1808</v>
      </c>
      <c r="C429" s="34" t="s">
        <v>124</v>
      </c>
      <c r="D429" s="33" t="s">
        <v>125</v>
      </c>
      <c r="E429" s="33" t="s">
        <v>13</v>
      </c>
      <c r="F429" s="33" t="s">
        <v>11</v>
      </c>
      <c r="G429" s="33" t="s">
        <v>16</v>
      </c>
      <c r="H429" s="33" t="s">
        <v>52</v>
      </c>
      <c r="I429" s="33" t="s">
        <v>10</v>
      </c>
      <c r="J429" s="33" t="s">
        <v>21</v>
      </c>
      <c r="K429" s="33" t="s">
        <v>126</v>
      </c>
      <c r="L429" s="37">
        <v>15744</v>
      </c>
      <c r="M429" s="162">
        <v>798590.47889000003</v>
      </c>
      <c r="N429" s="38">
        <v>-119138</v>
      </c>
      <c r="O429" s="38">
        <v>27124.993738399877</v>
      </c>
      <c r="P429" s="31">
        <v>333683.65889000008</v>
      </c>
      <c r="Q429" s="39">
        <v>35218.734911</v>
      </c>
      <c r="R429" s="40">
        <v>0</v>
      </c>
      <c r="S429" s="40">
        <v>27868.751504010703</v>
      </c>
      <c r="T429" s="40">
        <v>3619.2484959892972</v>
      </c>
      <c r="U429" s="41">
        <v>31488.169799141768</v>
      </c>
      <c r="V429" s="42">
        <v>66706.904710141767</v>
      </c>
      <c r="W429" s="38">
        <v>400390.56360014185</v>
      </c>
      <c r="X429" s="38">
        <v>52253.909070010704</v>
      </c>
      <c r="Y429" s="37">
        <v>348136.65453013114</v>
      </c>
      <c r="Z429" s="155">
        <v>53973.021697230964</v>
      </c>
      <c r="AA429" s="38">
        <v>17729.280032129667</v>
      </c>
      <c r="AB429" s="38">
        <v>121483.98973044781</v>
      </c>
      <c r="AC429" s="38">
        <v>65994.33</v>
      </c>
      <c r="AD429" s="38">
        <v>8269.5</v>
      </c>
      <c r="AE429" s="38">
        <v>11760.57</v>
      </c>
      <c r="AF429" s="38">
        <v>279210.69145980844</v>
      </c>
      <c r="AG429" s="146">
        <v>99464</v>
      </c>
      <c r="AH429" s="38">
        <v>249224.18</v>
      </c>
      <c r="AI429" s="38">
        <v>21000</v>
      </c>
      <c r="AJ429" s="38">
        <v>71789.3</v>
      </c>
      <c r="AK429" s="38">
        <v>50789.3</v>
      </c>
      <c r="AL429" s="38">
        <v>78464</v>
      </c>
      <c r="AM429" s="38">
        <v>177434.88</v>
      </c>
      <c r="AN429" s="38">
        <v>98970.880000000005</v>
      </c>
      <c r="AO429" s="38">
        <v>333683.65889000008</v>
      </c>
      <c r="AP429" s="38">
        <v>183923.47889000009</v>
      </c>
      <c r="AQ429" s="38">
        <v>149760.18</v>
      </c>
      <c r="AR429" s="38">
        <v>-119138</v>
      </c>
      <c r="AS429" s="38">
        <v>0</v>
      </c>
    </row>
    <row r="430" spans="2:45" s="1" customFormat="1" ht="14.25" x14ac:dyDescent="0.2">
      <c r="B430" s="33" t="s">
        <v>1808</v>
      </c>
      <c r="C430" s="34" t="s">
        <v>1520</v>
      </c>
      <c r="D430" s="33" t="s">
        <v>1521</v>
      </c>
      <c r="E430" s="33" t="s">
        <v>13</v>
      </c>
      <c r="F430" s="33" t="s">
        <v>11</v>
      </c>
      <c r="G430" s="33" t="s">
        <v>16</v>
      </c>
      <c r="H430" s="33" t="s">
        <v>52</v>
      </c>
      <c r="I430" s="33" t="s">
        <v>10</v>
      </c>
      <c r="J430" s="33" t="s">
        <v>22</v>
      </c>
      <c r="K430" s="33" t="s">
        <v>1522</v>
      </c>
      <c r="L430" s="37">
        <v>571</v>
      </c>
      <c r="M430" s="162">
        <v>19910.374111999998</v>
      </c>
      <c r="N430" s="38">
        <v>2237</v>
      </c>
      <c r="O430" s="38">
        <v>0</v>
      </c>
      <c r="P430" s="31">
        <v>20136.374111999998</v>
      </c>
      <c r="Q430" s="39">
        <v>820.08223999999996</v>
      </c>
      <c r="R430" s="40">
        <v>0</v>
      </c>
      <c r="S430" s="40">
        <v>726.69186742885051</v>
      </c>
      <c r="T430" s="40">
        <v>415.30813257114949</v>
      </c>
      <c r="U430" s="41">
        <v>1142.0061582386907</v>
      </c>
      <c r="V430" s="42">
        <v>1962.0883982386906</v>
      </c>
      <c r="W430" s="38">
        <v>22098.462510238689</v>
      </c>
      <c r="X430" s="38">
        <v>1362.5472514288485</v>
      </c>
      <c r="Y430" s="37">
        <v>20735.91525880984</v>
      </c>
      <c r="Z430" s="155">
        <v>0</v>
      </c>
      <c r="AA430" s="38">
        <v>3012.7390244698158</v>
      </c>
      <c r="AB430" s="38">
        <v>3479.2502216217372</v>
      </c>
      <c r="AC430" s="38">
        <v>7498.08</v>
      </c>
      <c r="AD430" s="38">
        <v>291.63143687499996</v>
      </c>
      <c r="AE430" s="38">
        <v>1079.8399999999999</v>
      </c>
      <c r="AF430" s="38">
        <v>15361.540682966552</v>
      </c>
      <c r="AG430" s="146">
        <v>5679</v>
      </c>
      <c r="AH430" s="38">
        <v>5679</v>
      </c>
      <c r="AI430" s="38">
        <v>0</v>
      </c>
      <c r="AJ430" s="38">
        <v>0</v>
      </c>
      <c r="AK430" s="38">
        <v>0</v>
      </c>
      <c r="AL430" s="38">
        <v>5679</v>
      </c>
      <c r="AM430" s="38">
        <v>5679</v>
      </c>
      <c r="AN430" s="38">
        <v>0</v>
      </c>
      <c r="AO430" s="38">
        <v>20136.374111999998</v>
      </c>
      <c r="AP430" s="38">
        <v>20136.374111999998</v>
      </c>
      <c r="AQ430" s="38">
        <v>0</v>
      </c>
      <c r="AR430" s="38">
        <v>2237</v>
      </c>
      <c r="AS430" s="38">
        <v>0</v>
      </c>
    </row>
    <row r="431" spans="2:45" s="1" customFormat="1" ht="14.25" x14ac:dyDescent="0.2">
      <c r="B431" s="33" t="s">
        <v>1808</v>
      </c>
      <c r="C431" s="34" t="s">
        <v>1493</v>
      </c>
      <c r="D431" s="33" t="s">
        <v>1494</v>
      </c>
      <c r="E431" s="33" t="s">
        <v>13</v>
      </c>
      <c r="F431" s="33" t="s">
        <v>11</v>
      </c>
      <c r="G431" s="33" t="s">
        <v>16</v>
      </c>
      <c r="H431" s="33" t="s">
        <v>52</v>
      </c>
      <c r="I431" s="33" t="s">
        <v>10</v>
      </c>
      <c r="J431" s="33" t="s">
        <v>12</v>
      </c>
      <c r="K431" s="33" t="s">
        <v>1495</v>
      </c>
      <c r="L431" s="37">
        <v>3011</v>
      </c>
      <c r="M431" s="162">
        <v>99272.685893999995</v>
      </c>
      <c r="N431" s="38">
        <v>-5351</v>
      </c>
      <c r="O431" s="38">
        <v>1200.6304933998131</v>
      </c>
      <c r="P431" s="31">
        <v>130374.77589399999</v>
      </c>
      <c r="Q431" s="39">
        <v>4952.7717750000002</v>
      </c>
      <c r="R431" s="40">
        <v>0</v>
      </c>
      <c r="S431" s="40">
        <v>5648.9376388593118</v>
      </c>
      <c r="T431" s="40">
        <v>373.06236114068815</v>
      </c>
      <c r="U431" s="41">
        <v>6022.0324736544626</v>
      </c>
      <c r="V431" s="42">
        <v>10974.804248654462</v>
      </c>
      <c r="W431" s="38">
        <v>141349.58014265445</v>
      </c>
      <c r="X431" s="38">
        <v>10591.758072859317</v>
      </c>
      <c r="Y431" s="37">
        <v>130757.82206979513</v>
      </c>
      <c r="Z431" s="155">
        <v>0</v>
      </c>
      <c r="AA431" s="38">
        <v>1797.4299155156373</v>
      </c>
      <c r="AB431" s="38">
        <v>17811.700216025252</v>
      </c>
      <c r="AC431" s="38">
        <v>24022.71</v>
      </c>
      <c r="AD431" s="38">
        <v>431</v>
      </c>
      <c r="AE431" s="38">
        <v>0</v>
      </c>
      <c r="AF431" s="38">
        <v>44062.840131540885</v>
      </c>
      <c r="AG431" s="146">
        <v>15140</v>
      </c>
      <c r="AH431" s="38">
        <v>37763.089999999997</v>
      </c>
      <c r="AI431" s="38">
        <v>0</v>
      </c>
      <c r="AJ431" s="38">
        <v>4070</v>
      </c>
      <c r="AK431" s="38">
        <v>4070</v>
      </c>
      <c r="AL431" s="38">
        <v>15140</v>
      </c>
      <c r="AM431" s="38">
        <v>33693.089999999997</v>
      </c>
      <c r="AN431" s="38">
        <v>18553.089999999997</v>
      </c>
      <c r="AO431" s="38">
        <v>130374.77589399999</v>
      </c>
      <c r="AP431" s="38">
        <v>107751.68589399999</v>
      </c>
      <c r="AQ431" s="38">
        <v>22623.089999999997</v>
      </c>
      <c r="AR431" s="38">
        <v>-5351</v>
      </c>
      <c r="AS431" s="38">
        <v>0</v>
      </c>
    </row>
    <row r="432" spans="2:45" s="1" customFormat="1" ht="14.25" x14ac:dyDescent="0.2">
      <c r="B432" s="33" t="s">
        <v>1808</v>
      </c>
      <c r="C432" s="34" t="s">
        <v>1451</v>
      </c>
      <c r="D432" s="33" t="s">
        <v>1452</v>
      </c>
      <c r="E432" s="33" t="s">
        <v>13</v>
      </c>
      <c r="F432" s="33" t="s">
        <v>11</v>
      </c>
      <c r="G432" s="33" t="s">
        <v>16</v>
      </c>
      <c r="H432" s="33" t="s">
        <v>52</v>
      </c>
      <c r="I432" s="33" t="s">
        <v>10</v>
      </c>
      <c r="J432" s="33" t="s">
        <v>21</v>
      </c>
      <c r="K432" s="33" t="s">
        <v>1453</v>
      </c>
      <c r="L432" s="37">
        <v>12694</v>
      </c>
      <c r="M432" s="162">
        <v>451807.46348200005</v>
      </c>
      <c r="N432" s="38">
        <v>-468197</v>
      </c>
      <c r="O432" s="38">
        <v>188839.52333028775</v>
      </c>
      <c r="P432" s="31">
        <v>53873.343482000055</v>
      </c>
      <c r="Q432" s="39">
        <v>32763.948800999999</v>
      </c>
      <c r="R432" s="40">
        <v>0</v>
      </c>
      <c r="S432" s="40">
        <v>27078.848288010398</v>
      </c>
      <c r="T432" s="40">
        <v>104310.9817570507</v>
      </c>
      <c r="U432" s="41">
        <v>131390.53856514423</v>
      </c>
      <c r="V432" s="42">
        <v>164154.48736614423</v>
      </c>
      <c r="W432" s="38">
        <v>218027.83084814428</v>
      </c>
      <c r="X432" s="38">
        <v>176669.06383929809</v>
      </c>
      <c r="Y432" s="37">
        <v>41358.767008846189</v>
      </c>
      <c r="Z432" s="155">
        <v>42940.24202972831</v>
      </c>
      <c r="AA432" s="38">
        <v>19879.017492126277</v>
      </c>
      <c r="AB432" s="38">
        <v>81765.049709559637</v>
      </c>
      <c r="AC432" s="38">
        <v>53209.599999999999</v>
      </c>
      <c r="AD432" s="38">
        <v>7476.8249999999998</v>
      </c>
      <c r="AE432" s="38">
        <v>13239.75</v>
      </c>
      <c r="AF432" s="38">
        <v>218510.48423141424</v>
      </c>
      <c r="AG432" s="146">
        <v>134002</v>
      </c>
      <c r="AH432" s="38">
        <v>155247.88</v>
      </c>
      <c r="AI432" s="38">
        <v>0</v>
      </c>
      <c r="AJ432" s="38">
        <v>12186.5</v>
      </c>
      <c r="AK432" s="38">
        <v>12186.5</v>
      </c>
      <c r="AL432" s="38">
        <v>134002</v>
      </c>
      <c r="AM432" s="38">
        <v>143061.38</v>
      </c>
      <c r="AN432" s="38">
        <v>9059.3800000000047</v>
      </c>
      <c r="AO432" s="38">
        <v>53873.343482000055</v>
      </c>
      <c r="AP432" s="38">
        <v>32627.46348200005</v>
      </c>
      <c r="AQ432" s="38">
        <v>21245.880000000005</v>
      </c>
      <c r="AR432" s="38">
        <v>-468197</v>
      </c>
      <c r="AS432" s="38">
        <v>0</v>
      </c>
    </row>
    <row r="433" spans="2:45" s="1" customFormat="1" ht="14.25" x14ac:dyDescent="0.2">
      <c r="B433" s="33" t="s">
        <v>1808</v>
      </c>
      <c r="C433" s="34" t="s">
        <v>64</v>
      </c>
      <c r="D433" s="33" t="s">
        <v>65</v>
      </c>
      <c r="E433" s="33" t="s">
        <v>13</v>
      </c>
      <c r="F433" s="33" t="s">
        <v>11</v>
      </c>
      <c r="G433" s="33" t="s">
        <v>16</v>
      </c>
      <c r="H433" s="33" t="s">
        <v>52</v>
      </c>
      <c r="I433" s="33" t="s">
        <v>10</v>
      </c>
      <c r="J433" s="33" t="s">
        <v>12</v>
      </c>
      <c r="K433" s="33" t="s">
        <v>66</v>
      </c>
      <c r="L433" s="37">
        <v>1388</v>
      </c>
      <c r="M433" s="162">
        <v>134304.38884699999</v>
      </c>
      <c r="N433" s="38">
        <v>-120299</v>
      </c>
      <c r="O433" s="38">
        <v>47863.690189942063</v>
      </c>
      <c r="P433" s="31">
        <v>65815.388846999995</v>
      </c>
      <c r="Q433" s="39">
        <v>7285.9594729999999</v>
      </c>
      <c r="R433" s="40">
        <v>0</v>
      </c>
      <c r="S433" s="40">
        <v>3784.8416982871672</v>
      </c>
      <c r="T433" s="40">
        <v>-54.520171623421902</v>
      </c>
      <c r="U433" s="41">
        <v>3730.3416424346337</v>
      </c>
      <c r="V433" s="42">
        <v>11016.301115434633</v>
      </c>
      <c r="W433" s="38">
        <v>76831.689962434626</v>
      </c>
      <c r="X433" s="38">
        <v>7096.5781842871511</v>
      </c>
      <c r="Y433" s="37">
        <v>69735.111778147475</v>
      </c>
      <c r="Z433" s="155">
        <v>83018.941885528242</v>
      </c>
      <c r="AA433" s="38">
        <v>39582.474151008813</v>
      </c>
      <c r="AB433" s="38">
        <v>24103.41322297939</v>
      </c>
      <c r="AC433" s="38">
        <v>5818.1</v>
      </c>
      <c r="AD433" s="38">
        <v>1367.0956965</v>
      </c>
      <c r="AE433" s="38">
        <v>24916.3</v>
      </c>
      <c r="AF433" s="38">
        <v>178806.32495601644</v>
      </c>
      <c r="AG433" s="146">
        <v>62690</v>
      </c>
      <c r="AH433" s="38">
        <v>62690</v>
      </c>
      <c r="AI433" s="38">
        <v>31604</v>
      </c>
      <c r="AJ433" s="38">
        <v>31604</v>
      </c>
      <c r="AK433" s="38">
        <v>0</v>
      </c>
      <c r="AL433" s="38">
        <v>31086</v>
      </c>
      <c r="AM433" s="38">
        <v>31086</v>
      </c>
      <c r="AN433" s="38">
        <v>0</v>
      </c>
      <c r="AO433" s="38">
        <v>65815.388846999995</v>
      </c>
      <c r="AP433" s="38">
        <v>65815.388846999995</v>
      </c>
      <c r="AQ433" s="38">
        <v>0</v>
      </c>
      <c r="AR433" s="38">
        <v>-120299</v>
      </c>
      <c r="AS433" s="38">
        <v>0</v>
      </c>
    </row>
    <row r="434" spans="2:45" s="1" customFormat="1" ht="14.25" x14ac:dyDescent="0.2">
      <c r="B434" s="33" t="s">
        <v>1808</v>
      </c>
      <c r="C434" s="34" t="s">
        <v>270</v>
      </c>
      <c r="D434" s="33" t="s">
        <v>271</v>
      </c>
      <c r="E434" s="33" t="s">
        <v>13</v>
      </c>
      <c r="F434" s="33" t="s">
        <v>11</v>
      </c>
      <c r="G434" s="33" t="s">
        <v>16</v>
      </c>
      <c r="H434" s="33" t="s">
        <v>52</v>
      </c>
      <c r="I434" s="33" t="s">
        <v>10</v>
      </c>
      <c r="J434" s="33" t="s">
        <v>12</v>
      </c>
      <c r="K434" s="33" t="s">
        <v>272</v>
      </c>
      <c r="L434" s="37">
        <v>4108</v>
      </c>
      <c r="M434" s="162">
        <v>358094.92676100001</v>
      </c>
      <c r="N434" s="38">
        <v>-262245</v>
      </c>
      <c r="O434" s="38">
        <v>161096.49000218051</v>
      </c>
      <c r="P434" s="31">
        <v>202378.92676100001</v>
      </c>
      <c r="Q434" s="39">
        <v>19427.932937000001</v>
      </c>
      <c r="R434" s="40">
        <v>0</v>
      </c>
      <c r="S434" s="40">
        <v>5137.7080548591157</v>
      </c>
      <c r="T434" s="40">
        <v>3078.2919451408843</v>
      </c>
      <c r="U434" s="41">
        <v>8216.0443048065536</v>
      </c>
      <c r="V434" s="42">
        <v>27643.977241806555</v>
      </c>
      <c r="W434" s="38">
        <v>230022.90400280658</v>
      </c>
      <c r="X434" s="38">
        <v>9633.2026028590917</v>
      </c>
      <c r="Y434" s="37">
        <v>220389.70139994749</v>
      </c>
      <c r="Z434" s="155">
        <v>0</v>
      </c>
      <c r="AA434" s="38">
        <v>4660.683373253989</v>
      </c>
      <c r="AB434" s="38">
        <v>23126.772939952643</v>
      </c>
      <c r="AC434" s="38">
        <v>29245.46</v>
      </c>
      <c r="AD434" s="38">
        <v>2313.8950540962524</v>
      </c>
      <c r="AE434" s="38">
        <v>589</v>
      </c>
      <c r="AF434" s="38">
        <v>59935.811367302886</v>
      </c>
      <c r="AG434" s="146">
        <v>158425</v>
      </c>
      <c r="AH434" s="38">
        <v>180100</v>
      </c>
      <c r="AI434" s="38">
        <v>6825</v>
      </c>
      <c r="AJ434" s="38">
        <v>28500</v>
      </c>
      <c r="AK434" s="38">
        <v>21675</v>
      </c>
      <c r="AL434" s="38">
        <v>151600</v>
      </c>
      <c r="AM434" s="38">
        <v>151600</v>
      </c>
      <c r="AN434" s="38">
        <v>0</v>
      </c>
      <c r="AO434" s="38">
        <v>202378.92676100001</v>
      </c>
      <c r="AP434" s="38">
        <v>180703.92676100001</v>
      </c>
      <c r="AQ434" s="38">
        <v>21675</v>
      </c>
      <c r="AR434" s="38">
        <v>-262245</v>
      </c>
      <c r="AS434" s="38">
        <v>0</v>
      </c>
    </row>
    <row r="435" spans="2:45" s="1" customFormat="1" ht="14.25" x14ac:dyDescent="0.2">
      <c r="B435" s="33" t="s">
        <v>1808</v>
      </c>
      <c r="C435" s="34" t="s">
        <v>857</v>
      </c>
      <c r="D435" s="33" t="s">
        <v>858</v>
      </c>
      <c r="E435" s="33" t="s">
        <v>13</v>
      </c>
      <c r="F435" s="33" t="s">
        <v>11</v>
      </c>
      <c r="G435" s="33" t="s">
        <v>16</v>
      </c>
      <c r="H435" s="33" t="s">
        <v>52</v>
      </c>
      <c r="I435" s="33" t="s">
        <v>10</v>
      </c>
      <c r="J435" s="33" t="s">
        <v>21</v>
      </c>
      <c r="K435" s="33" t="s">
        <v>859</v>
      </c>
      <c r="L435" s="37">
        <v>11948</v>
      </c>
      <c r="M435" s="162">
        <v>446235.522428</v>
      </c>
      <c r="N435" s="38">
        <v>-96295</v>
      </c>
      <c r="O435" s="38">
        <v>0</v>
      </c>
      <c r="P435" s="31">
        <v>424542.62242799997</v>
      </c>
      <c r="Q435" s="39">
        <v>33127.447981999998</v>
      </c>
      <c r="R435" s="40">
        <v>0</v>
      </c>
      <c r="S435" s="40">
        <v>22963.405233151672</v>
      </c>
      <c r="T435" s="40">
        <v>932.59476684832771</v>
      </c>
      <c r="U435" s="41">
        <v>23896.128859257231</v>
      </c>
      <c r="V435" s="42">
        <v>57023.576841257229</v>
      </c>
      <c r="W435" s="38">
        <v>481566.19926925719</v>
      </c>
      <c r="X435" s="38">
        <v>43056.384812151664</v>
      </c>
      <c r="Y435" s="37">
        <v>438509.81445710553</v>
      </c>
      <c r="Z435" s="155">
        <v>8907.0451665580749</v>
      </c>
      <c r="AA435" s="38">
        <v>37374.445357147728</v>
      </c>
      <c r="AB435" s="38">
        <v>61681.635540372299</v>
      </c>
      <c r="AC435" s="38">
        <v>50082.59</v>
      </c>
      <c r="AD435" s="38">
        <v>5032.665</v>
      </c>
      <c r="AE435" s="38">
        <v>1286.82</v>
      </c>
      <c r="AF435" s="38">
        <v>164365.20106407811</v>
      </c>
      <c r="AG435" s="146">
        <v>146250</v>
      </c>
      <c r="AH435" s="38">
        <v>161341.1</v>
      </c>
      <c r="AI435" s="38">
        <v>0</v>
      </c>
      <c r="AJ435" s="38">
        <v>15091.1</v>
      </c>
      <c r="AK435" s="38">
        <v>15091.1</v>
      </c>
      <c r="AL435" s="38">
        <v>146250</v>
      </c>
      <c r="AM435" s="38">
        <v>146250</v>
      </c>
      <c r="AN435" s="38">
        <v>0</v>
      </c>
      <c r="AO435" s="38">
        <v>424542.62242799997</v>
      </c>
      <c r="AP435" s="38">
        <v>409451.522428</v>
      </c>
      <c r="AQ435" s="38">
        <v>15091.099999999977</v>
      </c>
      <c r="AR435" s="38">
        <v>-183795</v>
      </c>
      <c r="AS435" s="38">
        <v>87500</v>
      </c>
    </row>
    <row r="436" spans="2:45" s="1" customFormat="1" ht="14.25" x14ac:dyDescent="0.2">
      <c r="B436" s="33" t="s">
        <v>1808</v>
      </c>
      <c r="C436" s="34" t="s">
        <v>1505</v>
      </c>
      <c r="D436" s="33" t="s">
        <v>1506</v>
      </c>
      <c r="E436" s="33" t="s">
        <v>13</v>
      </c>
      <c r="F436" s="33" t="s">
        <v>11</v>
      </c>
      <c r="G436" s="33" t="s">
        <v>16</v>
      </c>
      <c r="H436" s="33" t="s">
        <v>52</v>
      </c>
      <c r="I436" s="33" t="s">
        <v>10</v>
      </c>
      <c r="J436" s="33" t="s">
        <v>12</v>
      </c>
      <c r="K436" s="33" t="s">
        <v>1507</v>
      </c>
      <c r="L436" s="37">
        <v>2539</v>
      </c>
      <c r="M436" s="162">
        <v>90831.329346999992</v>
      </c>
      <c r="N436" s="38">
        <v>-36211</v>
      </c>
      <c r="O436" s="38">
        <v>11802.584601472259</v>
      </c>
      <c r="P436" s="31">
        <v>67838.829346999992</v>
      </c>
      <c r="Q436" s="39">
        <v>5000.0740800000003</v>
      </c>
      <c r="R436" s="40">
        <v>0</v>
      </c>
      <c r="S436" s="40">
        <v>3934.7705394300824</v>
      </c>
      <c r="T436" s="40">
        <v>1143.2294605699176</v>
      </c>
      <c r="U436" s="41">
        <v>5078.0273831314116</v>
      </c>
      <c r="V436" s="42">
        <v>10078.101463131412</v>
      </c>
      <c r="W436" s="38">
        <v>77916.930810131409</v>
      </c>
      <c r="X436" s="38">
        <v>7377.694761430088</v>
      </c>
      <c r="Y436" s="37">
        <v>70539.236048701321</v>
      </c>
      <c r="Z436" s="155">
        <v>0</v>
      </c>
      <c r="AA436" s="38">
        <v>5728.1396426846277</v>
      </c>
      <c r="AB436" s="38">
        <v>13726.520835191321</v>
      </c>
      <c r="AC436" s="38">
        <v>19508.010000000002</v>
      </c>
      <c r="AD436" s="38">
        <v>3199.5</v>
      </c>
      <c r="AE436" s="38">
        <v>1436.87</v>
      </c>
      <c r="AF436" s="38">
        <v>43599.040477875955</v>
      </c>
      <c r="AG436" s="146">
        <v>40409</v>
      </c>
      <c r="AH436" s="38">
        <v>41427.5</v>
      </c>
      <c r="AI436" s="38">
        <v>0</v>
      </c>
      <c r="AJ436" s="38">
        <v>1018.5</v>
      </c>
      <c r="AK436" s="38">
        <v>1018.5</v>
      </c>
      <c r="AL436" s="38">
        <v>40409</v>
      </c>
      <c r="AM436" s="38">
        <v>40409</v>
      </c>
      <c r="AN436" s="38">
        <v>0</v>
      </c>
      <c r="AO436" s="38">
        <v>67838.829346999992</v>
      </c>
      <c r="AP436" s="38">
        <v>66820.329346999992</v>
      </c>
      <c r="AQ436" s="38">
        <v>1018.5</v>
      </c>
      <c r="AR436" s="38">
        <v>-36211</v>
      </c>
      <c r="AS436" s="38">
        <v>0</v>
      </c>
    </row>
    <row r="437" spans="2:45" s="1" customFormat="1" ht="14.25" x14ac:dyDescent="0.2">
      <c r="B437" s="33" t="s">
        <v>1808</v>
      </c>
      <c r="C437" s="34" t="s">
        <v>565</v>
      </c>
      <c r="D437" s="33" t="s">
        <v>566</v>
      </c>
      <c r="E437" s="33" t="s">
        <v>13</v>
      </c>
      <c r="F437" s="33" t="s">
        <v>11</v>
      </c>
      <c r="G437" s="33" t="s">
        <v>16</v>
      </c>
      <c r="H437" s="33" t="s">
        <v>52</v>
      </c>
      <c r="I437" s="33" t="s">
        <v>10</v>
      </c>
      <c r="J437" s="33" t="s">
        <v>22</v>
      </c>
      <c r="K437" s="33" t="s">
        <v>567</v>
      </c>
      <c r="L437" s="37">
        <v>891</v>
      </c>
      <c r="M437" s="162">
        <v>51114.218428999993</v>
      </c>
      <c r="N437" s="38">
        <v>-20921</v>
      </c>
      <c r="O437" s="38">
        <v>8022.2831555867433</v>
      </c>
      <c r="P437" s="31">
        <v>52171.218429</v>
      </c>
      <c r="Q437" s="39">
        <v>2519.7519560000001</v>
      </c>
      <c r="R437" s="40">
        <v>0</v>
      </c>
      <c r="S437" s="40">
        <v>861.52805142890224</v>
      </c>
      <c r="T437" s="40">
        <v>920.47194857109776</v>
      </c>
      <c r="U437" s="41">
        <v>1782.0096094407593</v>
      </c>
      <c r="V437" s="42">
        <v>4301.7615654407591</v>
      </c>
      <c r="W437" s="38">
        <v>56472.979994440757</v>
      </c>
      <c r="X437" s="38">
        <v>1615.3650964289045</v>
      </c>
      <c r="Y437" s="37">
        <v>54857.614898011852</v>
      </c>
      <c r="Z437" s="155">
        <v>0</v>
      </c>
      <c r="AA437" s="38">
        <v>3539.2981836807835</v>
      </c>
      <c r="AB437" s="38">
        <v>8845.5757843774118</v>
      </c>
      <c r="AC437" s="38">
        <v>9821.31</v>
      </c>
      <c r="AD437" s="38">
        <v>918.65822234937502</v>
      </c>
      <c r="AE437" s="38">
        <v>292.29000000000002</v>
      </c>
      <c r="AF437" s="38">
        <v>23417.13219040757</v>
      </c>
      <c r="AG437" s="146">
        <v>36475</v>
      </c>
      <c r="AH437" s="38">
        <v>36645</v>
      </c>
      <c r="AI437" s="38">
        <v>0</v>
      </c>
      <c r="AJ437" s="38">
        <v>170</v>
      </c>
      <c r="AK437" s="38">
        <v>170</v>
      </c>
      <c r="AL437" s="38">
        <v>36475</v>
      </c>
      <c r="AM437" s="38">
        <v>36475</v>
      </c>
      <c r="AN437" s="38">
        <v>0</v>
      </c>
      <c r="AO437" s="38">
        <v>52171.218429</v>
      </c>
      <c r="AP437" s="38">
        <v>52001.218429</v>
      </c>
      <c r="AQ437" s="38">
        <v>170</v>
      </c>
      <c r="AR437" s="38">
        <v>-22461</v>
      </c>
      <c r="AS437" s="38">
        <v>1540</v>
      </c>
    </row>
    <row r="438" spans="2:45" s="1" customFormat="1" ht="14.25" x14ac:dyDescent="0.2">
      <c r="B438" s="33" t="s">
        <v>1808</v>
      </c>
      <c r="C438" s="34" t="s">
        <v>452</v>
      </c>
      <c r="D438" s="33" t="s">
        <v>453</v>
      </c>
      <c r="E438" s="33" t="s">
        <v>13</v>
      </c>
      <c r="F438" s="33" t="s">
        <v>11</v>
      </c>
      <c r="G438" s="33" t="s">
        <v>16</v>
      </c>
      <c r="H438" s="33" t="s">
        <v>52</v>
      </c>
      <c r="I438" s="33" t="s">
        <v>10</v>
      </c>
      <c r="J438" s="33" t="s">
        <v>18</v>
      </c>
      <c r="K438" s="33" t="s">
        <v>454</v>
      </c>
      <c r="L438" s="37">
        <v>7074</v>
      </c>
      <c r="M438" s="162">
        <v>348672.19416900002</v>
      </c>
      <c r="N438" s="38">
        <v>-510729</v>
      </c>
      <c r="O438" s="38">
        <v>316023.67603343743</v>
      </c>
      <c r="P438" s="31">
        <v>-80029.323830999972</v>
      </c>
      <c r="Q438" s="39">
        <v>20254.414550000001</v>
      </c>
      <c r="R438" s="40">
        <v>80029.323830999972</v>
      </c>
      <c r="S438" s="40">
        <v>8837.9708022891082</v>
      </c>
      <c r="T438" s="40">
        <v>250789.37008798216</v>
      </c>
      <c r="U438" s="41">
        <v>339658.49632093345</v>
      </c>
      <c r="V438" s="42">
        <v>359912.91087093344</v>
      </c>
      <c r="W438" s="38">
        <v>359912.91087093344</v>
      </c>
      <c r="X438" s="38">
        <v>320073.68118972651</v>
      </c>
      <c r="Y438" s="37">
        <v>39839.229681206925</v>
      </c>
      <c r="Z438" s="155">
        <v>24691.687251522209</v>
      </c>
      <c r="AA438" s="38">
        <v>25972.899780150805</v>
      </c>
      <c r="AB438" s="38">
        <v>40102.752358658363</v>
      </c>
      <c r="AC438" s="38">
        <v>29652.18</v>
      </c>
      <c r="AD438" s="38">
        <v>2238.61</v>
      </c>
      <c r="AE438" s="38">
        <v>3839.77</v>
      </c>
      <c r="AF438" s="38">
        <v>126497.89939033138</v>
      </c>
      <c r="AG438" s="146">
        <v>68000</v>
      </c>
      <c r="AH438" s="38">
        <v>84264.482000000004</v>
      </c>
      <c r="AI438" s="38">
        <v>0</v>
      </c>
      <c r="AJ438" s="38">
        <v>6500</v>
      </c>
      <c r="AK438" s="38">
        <v>6500</v>
      </c>
      <c r="AL438" s="38">
        <v>68000</v>
      </c>
      <c r="AM438" s="38">
        <v>77764.482000000004</v>
      </c>
      <c r="AN438" s="38">
        <v>9764.4820000000036</v>
      </c>
      <c r="AO438" s="38">
        <v>-80029.323830999972</v>
      </c>
      <c r="AP438" s="38">
        <v>-96293.805830999976</v>
      </c>
      <c r="AQ438" s="38">
        <v>16264.482000000004</v>
      </c>
      <c r="AR438" s="38">
        <v>-510729</v>
      </c>
      <c r="AS438" s="38">
        <v>0</v>
      </c>
    </row>
    <row r="439" spans="2:45" s="1" customFormat="1" ht="14.25" x14ac:dyDescent="0.2">
      <c r="B439" s="33" t="s">
        <v>1808</v>
      </c>
      <c r="C439" s="34" t="s">
        <v>464</v>
      </c>
      <c r="D439" s="33" t="s">
        <v>465</v>
      </c>
      <c r="E439" s="33" t="s">
        <v>13</v>
      </c>
      <c r="F439" s="33" t="s">
        <v>11</v>
      </c>
      <c r="G439" s="33" t="s">
        <v>16</v>
      </c>
      <c r="H439" s="33" t="s">
        <v>52</v>
      </c>
      <c r="I439" s="33" t="s">
        <v>10</v>
      </c>
      <c r="J439" s="33" t="s">
        <v>21</v>
      </c>
      <c r="K439" s="33" t="s">
        <v>466</v>
      </c>
      <c r="L439" s="37">
        <v>14797</v>
      </c>
      <c r="M439" s="162">
        <v>625515.924734</v>
      </c>
      <c r="N439" s="38">
        <v>-526906</v>
      </c>
      <c r="O439" s="38">
        <v>328064.49967480247</v>
      </c>
      <c r="P439" s="31">
        <v>379693.22473400005</v>
      </c>
      <c r="Q439" s="39">
        <v>42688.834083000002</v>
      </c>
      <c r="R439" s="40">
        <v>0</v>
      </c>
      <c r="S439" s="40">
        <v>32843.420969155472</v>
      </c>
      <c r="T439" s="40">
        <v>-175.60633072154451</v>
      </c>
      <c r="U439" s="41">
        <v>32667.990799729945</v>
      </c>
      <c r="V439" s="42">
        <v>75356.824882729939</v>
      </c>
      <c r="W439" s="38">
        <v>455050.04961672996</v>
      </c>
      <c r="X439" s="38">
        <v>61581.414317155373</v>
      </c>
      <c r="Y439" s="37">
        <v>393468.63529957458</v>
      </c>
      <c r="Z439" s="155">
        <v>32581.594354868575</v>
      </c>
      <c r="AA439" s="38">
        <v>14963.427380648494</v>
      </c>
      <c r="AB439" s="38">
        <v>73505.580447148008</v>
      </c>
      <c r="AC439" s="38">
        <v>62024.78</v>
      </c>
      <c r="AD439" s="38">
        <v>4485.5182341549989</v>
      </c>
      <c r="AE439" s="38">
        <v>6727.35</v>
      </c>
      <c r="AF439" s="38">
        <v>194288.25041682008</v>
      </c>
      <c r="AG439" s="146">
        <v>527161</v>
      </c>
      <c r="AH439" s="38">
        <v>541060.30000000005</v>
      </c>
      <c r="AI439" s="38">
        <v>21800</v>
      </c>
      <c r="AJ439" s="38">
        <v>35699.300000000003</v>
      </c>
      <c r="AK439" s="38">
        <v>13899.300000000003</v>
      </c>
      <c r="AL439" s="38">
        <v>505361</v>
      </c>
      <c r="AM439" s="38">
        <v>505361</v>
      </c>
      <c r="AN439" s="38">
        <v>0</v>
      </c>
      <c r="AO439" s="38">
        <v>379693.22473400005</v>
      </c>
      <c r="AP439" s="38">
        <v>365793.92473400006</v>
      </c>
      <c r="AQ439" s="38">
        <v>13899.299999999988</v>
      </c>
      <c r="AR439" s="38">
        <v>-526906</v>
      </c>
      <c r="AS439" s="38">
        <v>0</v>
      </c>
    </row>
    <row r="440" spans="2:45" s="1" customFormat="1" ht="14.25" x14ac:dyDescent="0.2">
      <c r="B440" s="33" t="s">
        <v>1808</v>
      </c>
      <c r="C440" s="34" t="s">
        <v>860</v>
      </c>
      <c r="D440" s="33" t="s">
        <v>861</v>
      </c>
      <c r="E440" s="33" t="s">
        <v>13</v>
      </c>
      <c r="F440" s="33" t="s">
        <v>11</v>
      </c>
      <c r="G440" s="33" t="s">
        <v>16</v>
      </c>
      <c r="H440" s="33" t="s">
        <v>52</v>
      </c>
      <c r="I440" s="33" t="s">
        <v>10</v>
      </c>
      <c r="J440" s="33" t="s">
        <v>21</v>
      </c>
      <c r="K440" s="33" t="s">
        <v>862</v>
      </c>
      <c r="L440" s="37">
        <v>17665</v>
      </c>
      <c r="M440" s="162">
        <v>689171.20138099999</v>
      </c>
      <c r="N440" s="38">
        <v>-784466</v>
      </c>
      <c r="O440" s="38">
        <v>581896.37369635922</v>
      </c>
      <c r="P440" s="31">
        <v>316972.32151909999</v>
      </c>
      <c r="Q440" s="39">
        <v>51284.427567999999</v>
      </c>
      <c r="R440" s="40">
        <v>0</v>
      </c>
      <c r="S440" s="40">
        <v>36112.169880013869</v>
      </c>
      <c r="T440" s="40">
        <v>200280.5220118619</v>
      </c>
      <c r="U440" s="41">
        <v>236393.96664023079</v>
      </c>
      <c r="V440" s="42">
        <v>287678.39420823078</v>
      </c>
      <c r="W440" s="38">
        <v>604650.71572733077</v>
      </c>
      <c r="X440" s="38">
        <v>312948.09177927312</v>
      </c>
      <c r="Y440" s="37">
        <v>291702.62394805765</v>
      </c>
      <c r="Z440" s="155">
        <v>8102.5102863324064</v>
      </c>
      <c r="AA440" s="38">
        <v>18106.135882160062</v>
      </c>
      <c r="AB440" s="38">
        <v>102776.65588845567</v>
      </c>
      <c r="AC440" s="38">
        <v>74046.61</v>
      </c>
      <c r="AD440" s="38">
        <v>3493.4420597500002</v>
      </c>
      <c r="AE440" s="38">
        <v>3283.86</v>
      </c>
      <c r="AF440" s="38">
        <v>209809.21411669813</v>
      </c>
      <c r="AG440" s="146">
        <v>541830</v>
      </c>
      <c r="AH440" s="38">
        <v>610747.1201381</v>
      </c>
      <c r="AI440" s="38">
        <v>0</v>
      </c>
      <c r="AJ440" s="38">
        <v>68917.120138099999</v>
      </c>
      <c r="AK440" s="38">
        <v>68917.120138099999</v>
      </c>
      <c r="AL440" s="38">
        <v>541830</v>
      </c>
      <c r="AM440" s="38">
        <v>541830</v>
      </c>
      <c r="AN440" s="38">
        <v>0</v>
      </c>
      <c r="AO440" s="38">
        <v>316972.32151909999</v>
      </c>
      <c r="AP440" s="38">
        <v>248055.20138099999</v>
      </c>
      <c r="AQ440" s="38">
        <v>68917.120138099999</v>
      </c>
      <c r="AR440" s="38">
        <v>-784466</v>
      </c>
      <c r="AS440" s="38">
        <v>0</v>
      </c>
    </row>
    <row r="441" spans="2:45" s="1" customFormat="1" ht="14.25" x14ac:dyDescent="0.2">
      <c r="B441" s="33" t="s">
        <v>1808</v>
      </c>
      <c r="C441" s="34" t="s">
        <v>1472</v>
      </c>
      <c r="D441" s="33" t="s">
        <v>1473</v>
      </c>
      <c r="E441" s="33" t="s">
        <v>13</v>
      </c>
      <c r="F441" s="33" t="s">
        <v>11</v>
      </c>
      <c r="G441" s="33" t="s">
        <v>16</v>
      </c>
      <c r="H441" s="33" t="s">
        <v>52</v>
      </c>
      <c r="I441" s="33" t="s">
        <v>10</v>
      </c>
      <c r="J441" s="33" t="s">
        <v>12</v>
      </c>
      <c r="K441" s="33" t="s">
        <v>1474</v>
      </c>
      <c r="L441" s="37">
        <v>2994</v>
      </c>
      <c r="M441" s="162">
        <v>77164.047866000008</v>
      </c>
      <c r="N441" s="38">
        <v>24137</v>
      </c>
      <c r="O441" s="38">
        <v>0</v>
      </c>
      <c r="P441" s="31">
        <v>120490.90786600002</v>
      </c>
      <c r="Q441" s="39">
        <v>5173.2123860000002</v>
      </c>
      <c r="R441" s="40">
        <v>0</v>
      </c>
      <c r="S441" s="40">
        <v>4552.1471165731764</v>
      </c>
      <c r="T441" s="40">
        <v>1435.8528834268236</v>
      </c>
      <c r="U441" s="41">
        <v>5988.032290309352</v>
      </c>
      <c r="V441" s="42">
        <v>11161.244676309352</v>
      </c>
      <c r="W441" s="38">
        <v>131652.15254230937</v>
      </c>
      <c r="X441" s="38">
        <v>8535.2758435731812</v>
      </c>
      <c r="Y441" s="37">
        <v>123116.87669873619</v>
      </c>
      <c r="Z441" s="155">
        <v>0</v>
      </c>
      <c r="AA441" s="38">
        <v>2611.9002045250427</v>
      </c>
      <c r="AB441" s="38">
        <v>21243.36021836604</v>
      </c>
      <c r="AC441" s="38">
        <v>15742.51</v>
      </c>
      <c r="AD441" s="38">
        <v>749.5</v>
      </c>
      <c r="AE441" s="38">
        <v>1334.21</v>
      </c>
      <c r="AF441" s="38">
        <v>41681.48042289108</v>
      </c>
      <c r="AG441" s="146">
        <v>22573</v>
      </c>
      <c r="AH441" s="38">
        <v>33502.86</v>
      </c>
      <c r="AI441" s="38">
        <v>0</v>
      </c>
      <c r="AJ441" s="38">
        <v>0</v>
      </c>
      <c r="AK441" s="38">
        <v>0</v>
      </c>
      <c r="AL441" s="38">
        <v>22573</v>
      </c>
      <c r="AM441" s="38">
        <v>33502.86</v>
      </c>
      <c r="AN441" s="38">
        <v>10929.86</v>
      </c>
      <c r="AO441" s="38">
        <v>120490.90786600002</v>
      </c>
      <c r="AP441" s="38">
        <v>109561.04786600002</v>
      </c>
      <c r="AQ441" s="38">
        <v>10929.859999999986</v>
      </c>
      <c r="AR441" s="38">
        <v>24137</v>
      </c>
      <c r="AS441" s="38">
        <v>0</v>
      </c>
    </row>
    <row r="442" spans="2:45" s="1" customFormat="1" ht="14.25" x14ac:dyDescent="0.2">
      <c r="B442" s="33" t="s">
        <v>1808</v>
      </c>
      <c r="C442" s="34" t="s">
        <v>1037</v>
      </c>
      <c r="D442" s="33" t="s">
        <v>1038</v>
      </c>
      <c r="E442" s="33" t="s">
        <v>13</v>
      </c>
      <c r="F442" s="33" t="s">
        <v>11</v>
      </c>
      <c r="G442" s="33" t="s">
        <v>16</v>
      </c>
      <c r="H442" s="33" t="s">
        <v>52</v>
      </c>
      <c r="I442" s="33" t="s">
        <v>10</v>
      </c>
      <c r="J442" s="33" t="s">
        <v>12</v>
      </c>
      <c r="K442" s="33" t="s">
        <v>1039</v>
      </c>
      <c r="L442" s="37">
        <v>2131</v>
      </c>
      <c r="M442" s="162">
        <v>53285.454089999999</v>
      </c>
      <c r="N442" s="38">
        <v>-3307</v>
      </c>
      <c r="O442" s="38">
        <v>86.299999999999727</v>
      </c>
      <c r="P442" s="31">
        <v>57817.044089999996</v>
      </c>
      <c r="Q442" s="39">
        <v>2349.4112639999998</v>
      </c>
      <c r="R442" s="40">
        <v>0</v>
      </c>
      <c r="S442" s="40">
        <v>2296.4001542865958</v>
      </c>
      <c r="T442" s="40">
        <v>1965.5998457134042</v>
      </c>
      <c r="U442" s="41">
        <v>4262.0229828487745</v>
      </c>
      <c r="V442" s="42">
        <v>6611.4342468487739</v>
      </c>
      <c r="W442" s="38">
        <v>64428.47833684877</v>
      </c>
      <c r="X442" s="38">
        <v>4305.7502892865959</v>
      </c>
      <c r="Y442" s="37">
        <v>60122.728047562174</v>
      </c>
      <c r="Z442" s="155">
        <v>0</v>
      </c>
      <c r="AA442" s="38">
        <v>1799.8283466420394</v>
      </c>
      <c r="AB442" s="38">
        <v>13149.018688431088</v>
      </c>
      <c r="AC442" s="38">
        <v>18375.310000000001</v>
      </c>
      <c r="AD442" s="38">
        <v>0</v>
      </c>
      <c r="AE442" s="38">
        <v>0</v>
      </c>
      <c r="AF442" s="38">
        <v>33324.157035073127</v>
      </c>
      <c r="AG442" s="146">
        <v>18681</v>
      </c>
      <c r="AH442" s="38">
        <v>27066.59</v>
      </c>
      <c r="AI442" s="38">
        <v>0</v>
      </c>
      <c r="AJ442" s="38">
        <v>3220.7000000000003</v>
      </c>
      <c r="AK442" s="38">
        <v>3220.7000000000003</v>
      </c>
      <c r="AL442" s="38">
        <v>18681</v>
      </c>
      <c r="AM442" s="38">
        <v>23845.89</v>
      </c>
      <c r="AN442" s="38">
        <v>5164.8899999999994</v>
      </c>
      <c r="AO442" s="38">
        <v>57817.044089999996</v>
      </c>
      <c r="AP442" s="38">
        <v>49431.454089999999</v>
      </c>
      <c r="AQ442" s="38">
        <v>8385.5899999999965</v>
      </c>
      <c r="AR442" s="38">
        <v>-3307</v>
      </c>
      <c r="AS442" s="38">
        <v>0</v>
      </c>
    </row>
    <row r="443" spans="2:45" s="1" customFormat="1" ht="14.25" x14ac:dyDescent="0.2">
      <c r="B443" s="33" t="s">
        <v>1808</v>
      </c>
      <c r="C443" s="34" t="s">
        <v>50</v>
      </c>
      <c r="D443" s="33" t="s">
        <v>51</v>
      </c>
      <c r="E443" s="33" t="s">
        <v>13</v>
      </c>
      <c r="F443" s="33" t="s">
        <v>11</v>
      </c>
      <c r="G443" s="33" t="s">
        <v>16</v>
      </c>
      <c r="H443" s="33" t="s">
        <v>52</v>
      </c>
      <c r="I443" s="33" t="s">
        <v>10</v>
      </c>
      <c r="J443" s="33" t="s">
        <v>12</v>
      </c>
      <c r="K443" s="33" t="s">
        <v>53</v>
      </c>
      <c r="L443" s="37">
        <v>3030</v>
      </c>
      <c r="M443" s="162">
        <v>588743.25910399994</v>
      </c>
      <c r="N443" s="38">
        <v>-98422.760000000009</v>
      </c>
      <c r="O443" s="38">
        <v>0</v>
      </c>
      <c r="P443" s="31">
        <v>582685.49910399993</v>
      </c>
      <c r="Q443" s="39">
        <v>30840.535238</v>
      </c>
      <c r="R443" s="40">
        <v>0</v>
      </c>
      <c r="S443" s="40">
        <v>10314.730973718246</v>
      </c>
      <c r="T443" s="40">
        <v>-229.93564133248037</v>
      </c>
      <c r="U443" s="41">
        <v>10084.849714677188</v>
      </c>
      <c r="V443" s="42">
        <v>40925.384952677188</v>
      </c>
      <c r="W443" s="38">
        <v>623610.88405667711</v>
      </c>
      <c r="X443" s="38">
        <v>19340.120575718232</v>
      </c>
      <c r="Y443" s="37">
        <v>604270.76348095888</v>
      </c>
      <c r="Z443" s="155">
        <v>179182.03026296661</v>
      </c>
      <c r="AA443" s="38">
        <v>285297.7089139669</v>
      </c>
      <c r="AB443" s="38">
        <v>86079.6234812615</v>
      </c>
      <c r="AC443" s="38">
        <v>12700.89</v>
      </c>
      <c r="AD443" s="38">
        <v>4525.1399999999994</v>
      </c>
      <c r="AE443" s="38">
        <v>47605.760000000002</v>
      </c>
      <c r="AF443" s="38">
        <v>615391.15265819512</v>
      </c>
      <c r="AG443" s="146">
        <v>200738</v>
      </c>
      <c r="AH443" s="38">
        <v>220738</v>
      </c>
      <c r="AI443" s="38">
        <v>0</v>
      </c>
      <c r="AJ443" s="38">
        <v>20000</v>
      </c>
      <c r="AK443" s="38">
        <v>20000</v>
      </c>
      <c r="AL443" s="38">
        <v>200738</v>
      </c>
      <c r="AM443" s="38">
        <v>200738</v>
      </c>
      <c r="AN443" s="38">
        <v>0</v>
      </c>
      <c r="AO443" s="38">
        <v>582685.49910399993</v>
      </c>
      <c r="AP443" s="38">
        <v>562685.49910399993</v>
      </c>
      <c r="AQ443" s="38">
        <v>20000</v>
      </c>
      <c r="AR443" s="38">
        <v>-98422.760000000009</v>
      </c>
      <c r="AS443" s="38">
        <v>0</v>
      </c>
    </row>
    <row r="444" spans="2:45" s="1" customFormat="1" ht="14.25" x14ac:dyDescent="0.2">
      <c r="B444" s="33" t="s">
        <v>1808</v>
      </c>
      <c r="C444" s="34" t="s">
        <v>1349</v>
      </c>
      <c r="D444" s="33" t="s">
        <v>1350</v>
      </c>
      <c r="E444" s="33" t="s">
        <v>13</v>
      </c>
      <c r="F444" s="33" t="s">
        <v>11</v>
      </c>
      <c r="G444" s="33" t="s">
        <v>16</v>
      </c>
      <c r="H444" s="33" t="s">
        <v>52</v>
      </c>
      <c r="I444" s="33" t="s">
        <v>10</v>
      </c>
      <c r="J444" s="33" t="s">
        <v>12</v>
      </c>
      <c r="K444" s="33" t="s">
        <v>1351</v>
      </c>
      <c r="L444" s="37">
        <v>4911</v>
      </c>
      <c r="M444" s="162">
        <v>175196.19274999999</v>
      </c>
      <c r="N444" s="38">
        <v>-167411</v>
      </c>
      <c r="O444" s="38">
        <v>71849.021654603595</v>
      </c>
      <c r="P444" s="31">
        <v>180679.79274999999</v>
      </c>
      <c r="Q444" s="39">
        <v>15111.932306000001</v>
      </c>
      <c r="R444" s="40">
        <v>0</v>
      </c>
      <c r="S444" s="40">
        <v>10726.063308575547</v>
      </c>
      <c r="T444" s="40">
        <v>-48.857701684677522</v>
      </c>
      <c r="U444" s="41">
        <v>10677.263183756611</v>
      </c>
      <c r="V444" s="42">
        <v>25789.19548975661</v>
      </c>
      <c r="W444" s="38">
        <v>206468.98823975661</v>
      </c>
      <c r="X444" s="38">
        <v>20111.368703575572</v>
      </c>
      <c r="Y444" s="37">
        <v>186357.61953618104</v>
      </c>
      <c r="Z444" s="155">
        <v>0</v>
      </c>
      <c r="AA444" s="38">
        <v>12249.84343858248</v>
      </c>
      <c r="AB444" s="38">
        <v>32059.020127023861</v>
      </c>
      <c r="AC444" s="38">
        <v>20585.5</v>
      </c>
      <c r="AD444" s="38">
        <v>5079.2733214376185</v>
      </c>
      <c r="AE444" s="38">
        <v>2228.89</v>
      </c>
      <c r="AF444" s="38">
        <v>72202.526887043961</v>
      </c>
      <c r="AG444" s="146">
        <v>240976</v>
      </c>
      <c r="AH444" s="38">
        <v>242057.60000000001</v>
      </c>
      <c r="AI444" s="38">
        <v>3057</v>
      </c>
      <c r="AJ444" s="38">
        <v>4138.6000000000004</v>
      </c>
      <c r="AK444" s="38">
        <v>1081.6000000000004</v>
      </c>
      <c r="AL444" s="38">
        <v>237919</v>
      </c>
      <c r="AM444" s="38">
        <v>237919</v>
      </c>
      <c r="AN444" s="38">
        <v>0</v>
      </c>
      <c r="AO444" s="38">
        <v>180679.79274999999</v>
      </c>
      <c r="AP444" s="38">
        <v>179598.19274999999</v>
      </c>
      <c r="AQ444" s="38">
        <v>1081.6000000000058</v>
      </c>
      <c r="AR444" s="38">
        <v>-167411</v>
      </c>
      <c r="AS444" s="38">
        <v>0</v>
      </c>
    </row>
    <row r="445" spans="2:45" s="1" customFormat="1" ht="14.25" x14ac:dyDescent="0.2">
      <c r="B445" s="33" t="s">
        <v>1808</v>
      </c>
      <c r="C445" s="34" t="s">
        <v>1394</v>
      </c>
      <c r="D445" s="33" t="s">
        <v>1395</v>
      </c>
      <c r="E445" s="33" t="s">
        <v>13</v>
      </c>
      <c r="F445" s="33" t="s">
        <v>11</v>
      </c>
      <c r="G445" s="33" t="s">
        <v>16</v>
      </c>
      <c r="H445" s="33" t="s">
        <v>52</v>
      </c>
      <c r="I445" s="33" t="s">
        <v>10</v>
      </c>
      <c r="J445" s="33" t="s">
        <v>12</v>
      </c>
      <c r="K445" s="33" t="s">
        <v>1396</v>
      </c>
      <c r="L445" s="37">
        <v>2752</v>
      </c>
      <c r="M445" s="162">
        <v>163735.16840699999</v>
      </c>
      <c r="N445" s="38">
        <v>-41993</v>
      </c>
      <c r="O445" s="38">
        <v>24794.11114285867</v>
      </c>
      <c r="P445" s="31">
        <v>126154.04840699999</v>
      </c>
      <c r="Q445" s="39">
        <v>5675.4542160000001</v>
      </c>
      <c r="R445" s="40">
        <v>0</v>
      </c>
      <c r="S445" s="40">
        <v>0</v>
      </c>
      <c r="T445" s="40">
        <v>5504</v>
      </c>
      <c r="U445" s="41">
        <v>5504.0296803377887</v>
      </c>
      <c r="V445" s="42">
        <v>11179.483896337788</v>
      </c>
      <c r="W445" s="38">
        <v>137333.53230333779</v>
      </c>
      <c r="X445" s="38">
        <v>0</v>
      </c>
      <c r="Y445" s="37">
        <v>137333.53230333779</v>
      </c>
      <c r="Z445" s="155">
        <v>0</v>
      </c>
      <c r="AA445" s="38">
        <v>4921.7025949678009</v>
      </c>
      <c r="AB445" s="38">
        <v>17156.417059789143</v>
      </c>
      <c r="AC445" s="38">
        <v>19917.059999999998</v>
      </c>
      <c r="AD445" s="38">
        <v>758.87189019927985</v>
      </c>
      <c r="AE445" s="38">
        <v>0</v>
      </c>
      <c r="AF445" s="38">
        <v>42754.051544956223</v>
      </c>
      <c r="AG445" s="146">
        <v>12924</v>
      </c>
      <c r="AH445" s="38">
        <v>33794.879999999997</v>
      </c>
      <c r="AI445" s="38">
        <v>0</v>
      </c>
      <c r="AJ445" s="38">
        <v>3000</v>
      </c>
      <c r="AK445" s="38">
        <v>3000</v>
      </c>
      <c r="AL445" s="38">
        <v>12924</v>
      </c>
      <c r="AM445" s="38">
        <v>30794.879999999997</v>
      </c>
      <c r="AN445" s="38">
        <v>17870.879999999997</v>
      </c>
      <c r="AO445" s="38">
        <v>126154.04840699999</v>
      </c>
      <c r="AP445" s="38">
        <v>105283.16840699999</v>
      </c>
      <c r="AQ445" s="38">
        <v>20870.880000000005</v>
      </c>
      <c r="AR445" s="38">
        <v>-41993</v>
      </c>
      <c r="AS445" s="38">
        <v>0</v>
      </c>
    </row>
    <row r="446" spans="2:45" s="1" customFormat="1" ht="14.25" x14ac:dyDescent="0.2">
      <c r="B446" s="33" t="s">
        <v>1808</v>
      </c>
      <c r="C446" s="34" t="s">
        <v>502</v>
      </c>
      <c r="D446" s="33" t="s">
        <v>503</v>
      </c>
      <c r="E446" s="33" t="s">
        <v>13</v>
      </c>
      <c r="F446" s="33" t="s">
        <v>11</v>
      </c>
      <c r="G446" s="33" t="s">
        <v>16</v>
      </c>
      <c r="H446" s="33" t="s">
        <v>52</v>
      </c>
      <c r="I446" s="33" t="s">
        <v>10</v>
      </c>
      <c r="J446" s="33" t="s">
        <v>21</v>
      </c>
      <c r="K446" s="33" t="s">
        <v>504</v>
      </c>
      <c r="L446" s="37">
        <v>15622</v>
      </c>
      <c r="M446" s="162">
        <v>1048035.045382</v>
      </c>
      <c r="N446" s="38">
        <v>-1462658</v>
      </c>
      <c r="O446" s="38">
        <v>998750.27332017513</v>
      </c>
      <c r="P446" s="31">
        <v>-56695.45461799996</v>
      </c>
      <c r="Q446" s="39">
        <v>74900.640194000007</v>
      </c>
      <c r="R446" s="40">
        <v>56695.45461799996</v>
      </c>
      <c r="S446" s="40">
        <v>26491.461033153031</v>
      </c>
      <c r="T446" s="40">
        <v>838613.59512217517</v>
      </c>
      <c r="U446" s="41">
        <v>921805.48158556165</v>
      </c>
      <c r="V446" s="42">
        <v>996706.12177956162</v>
      </c>
      <c r="W446" s="38">
        <v>996706.12177956162</v>
      </c>
      <c r="X446" s="38">
        <v>996701.15096732811</v>
      </c>
      <c r="Y446" s="37">
        <v>4.9708122335141525</v>
      </c>
      <c r="Z446" s="155">
        <v>187723.33113011491</v>
      </c>
      <c r="AA446" s="38">
        <v>61000.716848607757</v>
      </c>
      <c r="AB446" s="38">
        <v>119932.96966396258</v>
      </c>
      <c r="AC446" s="38">
        <v>65482.94</v>
      </c>
      <c r="AD446" s="38">
        <v>12159.625521275</v>
      </c>
      <c r="AE446" s="38">
        <v>6713.37</v>
      </c>
      <c r="AF446" s="38">
        <v>453012.95316396019</v>
      </c>
      <c r="AG446" s="146">
        <v>647995</v>
      </c>
      <c r="AH446" s="38">
        <v>698051.5</v>
      </c>
      <c r="AI446" s="38">
        <v>0</v>
      </c>
      <c r="AJ446" s="38">
        <v>50056.5</v>
      </c>
      <c r="AK446" s="38">
        <v>50056.5</v>
      </c>
      <c r="AL446" s="38">
        <v>647995</v>
      </c>
      <c r="AM446" s="38">
        <v>647995</v>
      </c>
      <c r="AN446" s="38">
        <v>0</v>
      </c>
      <c r="AO446" s="38">
        <v>-56695.45461799996</v>
      </c>
      <c r="AP446" s="38">
        <v>-106751.95461799996</v>
      </c>
      <c r="AQ446" s="38">
        <v>50056.5</v>
      </c>
      <c r="AR446" s="38">
        <v>-1462658</v>
      </c>
      <c r="AS446" s="38">
        <v>0</v>
      </c>
    </row>
    <row r="447" spans="2:45" s="1" customFormat="1" ht="14.25" x14ac:dyDescent="0.2">
      <c r="B447" s="33" t="s">
        <v>1808</v>
      </c>
      <c r="C447" s="34" t="s">
        <v>762</v>
      </c>
      <c r="D447" s="33" t="s">
        <v>763</v>
      </c>
      <c r="E447" s="33" t="s">
        <v>13</v>
      </c>
      <c r="F447" s="33" t="s">
        <v>11</v>
      </c>
      <c r="G447" s="33" t="s">
        <v>16</v>
      </c>
      <c r="H447" s="33" t="s">
        <v>52</v>
      </c>
      <c r="I447" s="33" t="s">
        <v>10</v>
      </c>
      <c r="J447" s="33" t="s">
        <v>22</v>
      </c>
      <c r="K447" s="33" t="s">
        <v>764</v>
      </c>
      <c r="L447" s="37">
        <v>758</v>
      </c>
      <c r="M447" s="162">
        <v>33076.733132000001</v>
      </c>
      <c r="N447" s="38">
        <v>-22357</v>
      </c>
      <c r="O447" s="38">
        <v>9830.0501830065659</v>
      </c>
      <c r="P447" s="31">
        <v>1074.9311319999979</v>
      </c>
      <c r="Q447" s="39">
        <v>1540.7663700000001</v>
      </c>
      <c r="R447" s="40">
        <v>0</v>
      </c>
      <c r="S447" s="40">
        <v>817.62266742888539</v>
      </c>
      <c r="T447" s="40">
        <v>6644.1576258550567</v>
      </c>
      <c r="U447" s="41">
        <v>7461.82053095829</v>
      </c>
      <c r="V447" s="42">
        <v>9002.5869009582893</v>
      </c>
      <c r="W447" s="38">
        <v>10077.518032958287</v>
      </c>
      <c r="X447" s="38">
        <v>9462.815016435452</v>
      </c>
      <c r="Y447" s="37">
        <v>614.70301652283524</v>
      </c>
      <c r="Z447" s="155">
        <v>0</v>
      </c>
      <c r="AA447" s="38">
        <v>2482.4059321662739</v>
      </c>
      <c r="AB447" s="38">
        <v>3631.1257861917984</v>
      </c>
      <c r="AC447" s="38">
        <v>10232.86</v>
      </c>
      <c r="AD447" s="38">
        <v>132.5</v>
      </c>
      <c r="AE447" s="38">
        <v>221.02</v>
      </c>
      <c r="AF447" s="38">
        <v>16699.911718358071</v>
      </c>
      <c r="AG447" s="146">
        <v>0</v>
      </c>
      <c r="AH447" s="38">
        <v>7700.1979999999985</v>
      </c>
      <c r="AI447" s="38">
        <v>0</v>
      </c>
      <c r="AJ447" s="38">
        <v>286.2</v>
      </c>
      <c r="AK447" s="38">
        <v>286.2</v>
      </c>
      <c r="AL447" s="38">
        <v>0</v>
      </c>
      <c r="AM447" s="38">
        <v>7413.9979999999987</v>
      </c>
      <c r="AN447" s="38">
        <v>7413.9979999999987</v>
      </c>
      <c r="AO447" s="38">
        <v>1074.9311319999979</v>
      </c>
      <c r="AP447" s="38">
        <v>-6625.2668680000006</v>
      </c>
      <c r="AQ447" s="38">
        <v>7700.1979999999985</v>
      </c>
      <c r="AR447" s="38">
        <v>-22357</v>
      </c>
      <c r="AS447" s="38">
        <v>0</v>
      </c>
    </row>
    <row r="448" spans="2:45" s="1" customFormat="1" ht="14.25" x14ac:dyDescent="0.2">
      <c r="B448" s="33" t="s">
        <v>1808</v>
      </c>
      <c r="C448" s="34" t="s">
        <v>494</v>
      </c>
      <c r="D448" s="33" t="s">
        <v>495</v>
      </c>
      <c r="E448" s="33" t="s">
        <v>13</v>
      </c>
      <c r="F448" s="33" t="s">
        <v>11</v>
      </c>
      <c r="G448" s="33" t="s">
        <v>16</v>
      </c>
      <c r="H448" s="33" t="s">
        <v>52</v>
      </c>
      <c r="I448" s="33" t="s">
        <v>13</v>
      </c>
      <c r="J448" s="33" t="s">
        <v>395</v>
      </c>
      <c r="K448" s="33" t="s">
        <v>52</v>
      </c>
      <c r="L448" s="37">
        <v>259087</v>
      </c>
      <c r="M448" s="162">
        <v>19481163.251456998</v>
      </c>
      <c r="N448" s="38">
        <v>-20193756</v>
      </c>
      <c r="O448" s="38">
        <v>10070420.946323734</v>
      </c>
      <c r="P448" s="31">
        <v>472541.5766026983</v>
      </c>
      <c r="Q448" s="39">
        <v>1294004.686772</v>
      </c>
      <c r="R448" s="40">
        <v>0</v>
      </c>
      <c r="S448" s="40">
        <v>594901.5293407999</v>
      </c>
      <c r="T448" s="40">
        <v>7578406.0959203383</v>
      </c>
      <c r="U448" s="41">
        <v>8173351.6998489229</v>
      </c>
      <c r="V448" s="42">
        <v>9467356.3866209239</v>
      </c>
      <c r="W448" s="38">
        <v>9939897.9632236212</v>
      </c>
      <c r="X448" s="38">
        <v>9939853.8886358365</v>
      </c>
      <c r="Y448" s="37">
        <v>44.074587784707546</v>
      </c>
      <c r="Z448" s="155">
        <v>2905994.9207199151</v>
      </c>
      <c r="AA448" s="38">
        <v>3729872.0073455456</v>
      </c>
      <c r="AB448" s="38">
        <v>3277770.6087804413</v>
      </c>
      <c r="AC448" s="38">
        <v>1085894.1200000001</v>
      </c>
      <c r="AD448" s="38">
        <v>209555.23999999996</v>
      </c>
      <c r="AE448" s="38">
        <v>438130.78</v>
      </c>
      <c r="AF448" s="38">
        <v>11647217.676845901</v>
      </c>
      <c r="AG448" s="146">
        <v>7548044</v>
      </c>
      <c r="AH448" s="38">
        <v>8156066.3251457</v>
      </c>
      <c r="AI448" s="38">
        <v>1340094</v>
      </c>
      <c r="AJ448" s="38">
        <v>1948116.3251457</v>
      </c>
      <c r="AK448" s="38">
        <v>608022.32514570002</v>
      </c>
      <c r="AL448" s="38">
        <v>6207950</v>
      </c>
      <c r="AM448" s="38">
        <v>6207950</v>
      </c>
      <c r="AN448" s="38">
        <v>0</v>
      </c>
      <c r="AO448" s="38">
        <v>472541.5766026983</v>
      </c>
      <c r="AP448" s="38">
        <v>-135480.74854300171</v>
      </c>
      <c r="AQ448" s="38">
        <v>608022.32514570002</v>
      </c>
      <c r="AR448" s="38">
        <v>-20193756</v>
      </c>
      <c r="AS448" s="38">
        <v>0</v>
      </c>
    </row>
    <row r="449" spans="2:45" s="1" customFormat="1" ht="14.25" x14ac:dyDescent="0.2">
      <c r="B449" s="33" t="s">
        <v>1808</v>
      </c>
      <c r="C449" s="34" t="s">
        <v>255</v>
      </c>
      <c r="D449" s="33" t="s">
        <v>256</v>
      </c>
      <c r="E449" s="33" t="s">
        <v>13</v>
      </c>
      <c r="F449" s="33" t="s">
        <v>11</v>
      </c>
      <c r="G449" s="33" t="s">
        <v>16</v>
      </c>
      <c r="H449" s="33" t="s">
        <v>52</v>
      </c>
      <c r="I449" s="33" t="s">
        <v>10</v>
      </c>
      <c r="J449" s="33" t="s">
        <v>18</v>
      </c>
      <c r="K449" s="33" t="s">
        <v>257</v>
      </c>
      <c r="L449" s="37">
        <v>5062</v>
      </c>
      <c r="M449" s="162">
        <v>148900.28150499999</v>
      </c>
      <c r="N449" s="38">
        <v>-32287</v>
      </c>
      <c r="O449" s="38">
        <v>9341.7195440114538</v>
      </c>
      <c r="P449" s="31">
        <v>99858.547504999995</v>
      </c>
      <c r="Q449" s="39">
        <v>9129.5684739999997</v>
      </c>
      <c r="R449" s="40">
        <v>0</v>
      </c>
      <c r="S449" s="40">
        <v>9811.5029337180531</v>
      </c>
      <c r="T449" s="40">
        <v>312.4970662819469</v>
      </c>
      <c r="U449" s="41">
        <v>10124.05459370272</v>
      </c>
      <c r="V449" s="42">
        <v>19253.62306770272</v>
      </c>
      <c r="W449" s="38">
        <v>119112.17057270271</v>
      </c>
      <c r="X449" s="38">
        <v>18396.568000718064</v>
      </c>
      <c r="Y449" s="37">
        <v>100715.60257198465</v>
      </c>
      <c r="Z449" s="155">
        <v>0</v>
      </c>
      <c r="AA449" s="38">
        <v>2479.1342300483238</v>
      </c>
      <c r="AB449" s="38">
        <v>32154.89972072712</v>
      </c>
      <c r="AC449" s="38">
        <v>36173.07</v>
      </c>
      <c r="AD449" s="38">
        <v>3720.9054252343744</v>
      </c>
      <c r="AE449" s="38">
        <v>0</v>
      </c>
      <c r="AF449" s="38">
        <v>74528.009376009824</v>
      </c>
      <c r="AG449" s="146">
        <v>18552</v>
      </c>
      <c r="AH449" s="38">
        <v>57146.265999999996</v>
      </c>
      <c r="AI449" s="38">
        <v>0</v>
      </c>
      <c r="AJ449" s="38">
        <v>1499.7</v>
      </c>
      <c r="AK449" s="38">
        <v>1499.7</v>
      </c>
      <c r="AL449" s="38">
        <v>18552</v>
      </c>
      <c r="AM449" s="38">
        <v>55646.565999999999</v>
      </c>
      <c r="AN449" s="38">
        <v>37094.565999999999</v>
      </c>
      <c r="AO449" s="38">
        <v>99858.547504999995</v>
      </c>
      <c r="AP449" s="38">
        <v>61264.281504999999</v>
      </c>
      <c r="AQ449" s="38">
        <v>38594.266000000003</v>
      </c>
      <c r="AR449" s="38">
        <v>-32287</v>
      </c>
      <c r="AS449" s="38">
        <v>0</v>
      </c>
    </row>
    <row r="450" spans="2:45" s="1" customFormat="1" ht="14.25" x14ac:dyDescent="0.2">
      <c r="B450" s="33" t="s">
        <v>1808</v>
      </c>
      <c r="C450" s="34" t="s">
        <v>273</v>
      </c>
      <c r="D450" s="33" t="s">
        <v>274</v>
      </c>
      <c r="E450" s="33" t="s">
        <v>13</v>
      </c>
      <c r="F450" s="33" t="s">
        <v>11</v>
      </c>
      <c r="G450" s="33" t="s">
        <v>16</v>
      </c>
      <c r="H450" s="33" t="s">
        <v>52</v>
      </c>
      <c r="I450" s="33" t="s">
        <v>10</v>
      </c>
      <c r="J450" s="33" t="s">
        <v>12</v>
      </c>
      <c r="K450" s="33" t="s">
        <v>275</v>
      </c>
      <c r="L450" s="37">
        <v>2551</v>
      </c>
      <c r="M450" s="162">
        <v>101465.96062500001</v>
      </c>
      <c r="N450" s="38">
        <v>-54334</v>
      </c>
      <c r="O450" s="38">
        <v>19118.505538525889</v>
      </c>
      <c r="P450" s="31">
        <v>22338.650625000009</v>
      </c>
      <c r="Q450" s="39">
        <v>8098.6653589999996</v>
      </c>
      <c r="R450" s="40">
        <v>0</v>
      </c>
      <c r="S450" s="40">
        <v>7445.6976685742875</v>
      </c>
      <c r="T450" s="40">
        <v>-126.65891917535646</v>
      </c>
      <c r="U450" s="41">
        <v>7319.0782173390407</v>
      </c>
      <c r="V450" s="42">
        <v>15417.74357633904</v>
      </c>
      <c r="W450" s="38">
        <v>37756.394201339048</v>
      </c>
      <c r="X450" s="38">
        <v>13960.683128574288</v>
      </c>
      <c r="Y450" s="37">
        <v>23795.71107276476</v>
      </c>
      <c r="Z450" s="155">
        <v>0</v>
      </c>
      <c r="AA450" s="38">
        <v>3132.4292528335541</v>
      </c>
      <c r="AB450" s="38">
        <v>16671.092162460896</v>
      </c>
      <c r="AC450" s="38">
        <v>22978.799999999999</v>
      </c>
      <c r="AD450" s="38">
        <v>203.66</v>
      </c>
      <c r="AE450" s="38">
        <v>784.37</v>
      </c>
      <c r="AF450" s="38">
        <v>43770.351415294455</v>
      </c>
      <c r="AG450" s="146">
        <v>500</v>
      </c>
      <c r="AH450" s="38">
        <v>29045.69</v>
      </c>
      <c r="AI450" s="38">
        <v>500</v>
      </c>
      <c r="AJ450" s="38">
        <v>500</v>
      </c>
      <c r="AK450" s="38">
        <v>0</v>
      </c>
      <c r="AL450" s="38">
        <v>0</v>
      </c>
      <c r="AM450" s="38">
        <v>28545.69</v>
      </c>
      <c r="AN450" s="38">
        <v>28545.69</v>
      </c>
      <c r="AO450" s="38">
        <v>22338.650625000009</v>
      </c>
      <c r="AP450" s="38">
        <v>-6207.0393749999894</v>
      </c>
      <c r="AQ450" s="38">
        <v>28545.690000000002</v>
      </c>
      <c r="AR450" s="38">
        <v>-54334</v>
      </c>
      <c r="AS450" s="38">
        <v>0</v>
      </c>
    </row>
    <row r="451" spans="2:45" s="1" customFormat="1" ht="14.25" x14ac:dyDescent="0.2">
      <c r="B451" s="33" t="s">
        <v>1808</v>
      </c>
      <c r="C451" s="34" t="s">
        <v>935</v>
      </c>
      <c r="D451" s="33" t="s">
        <v>936</v>
      </c>
      <c r="E451" s="33" t="s">
        <v>13</v>
      </c>
      <c r="F451" s="33" t="s">
        <v>11</v>
      </c>
      <c r="G451" s="33" t="s">
        <v>16</v>
      </c>
      <c r="H451" s="33" t="s">
        <v>52</v>
      </c>
      <c r="I451" s="33" t="s">
        <v>10</v>
      </c>
      <c r="J451" s="33" t="s">
        <v>21</v>
      </c>
      <c r="K451" s="33" t="s">
        <v>937</v>
      </c>
      <c r="L451" s="37">
        <v>10259</v>
      </c>
      <c r="M451" s="162">
        <v>306482.378486</v>
      </c>
      <c r="N451" s="38">
        <v>-248933</v>
      </c>
      <c r="O451" s="38">
        <v>105412.65378035014</v>
      </c>
      <c r="P451" s="31">
        <v>297712.378486</v>
      </c>
      <c r="Q451" s="39">
        <v>30909.483579</v>
      </c>
      <c r="R451" s="40">
        <v>0</v>
      </c>
      <c r="S451" s="40">
        <v>18807.506035435796</v>
      </c>
      <c r="T451" s="40">
        <v>1710.4939645642044</v>
      </c>
      <c r="U451" s="41">
        <v>20518.110643381311</v>
      </c>
      <c r="V451" s="42">
        <v>51427.594222381311</v>
      </c>
      <c r="W451" s="38">
        <v>349139.9727083813</v>
      </c>
      <c r="X451" s="38">
        <v>35264.073816435761</v>
      </c>
      <c r="Y451" s="37">
        <v>313875.89889194554</v>
      </c>
      <c r="Z451" s="155">
        <v>0</v>
      </c>
      <c r="AA451" s="38">
        <v>8017.1513668874231</v>
      </c>
      <c r="AB451" s="38">
        <v>58786.926686593069</v>
      </c>
      <c r="AC451" s="38">
        <v>43002.78</v>
      </c>
      <c r="AD451" s="38">
        <v>595</v>
      </c>
      <c r="AE451" s="38">
        <v>3025.75</v>
      </c>
      <c r="AF451" s="38">
        <v>113427.60805348049</v>
      </c>
      <c r="AG451" s="146">
        <v>287125</v>
      </c>
      <c r="AH451" s="38">
        <v>287125</v>
      </c>
      <c r="AI451" s="38">
        <v>23515</v>
      </c>
      <c r="AJ451" s="38">
        <v>23515</v>
      </c>
      <c r="AK451" s="38">
        <v>0</v>
      </c>
      <c r="AL451" s="38">
        <v>263610</v>
      </c>
      <c r="AM451" s="38">
        <v>263610</v>
      </c>
      <c r="AN451" s="38">
        <v>0</v>
      </c>
      <c r="AO451" s="38">
        <v>297712.378486</v>
      </c>
      <c r="AP451" s="38">
        <v>297712.378486</v>
      </c>
      <c r="AQ451" s="38">
        <v>0</v>
      </c>
      <c r="AR451" s="38">
        <v>-248933</v>
      </c>
      <c r="AS451" s="38">
        <v>0</v>
      </c>
    </row>
    <row r="452" spans="2:45" s="1" customFormat="1" ht="14.25" x14ac:dyDescent="0.2">
      <c r="B452" s="33" t="s">
        <v>1808</v>
      </c>
      <c r="C452" s="34" t="s">
        <v>1777</v>
      </c>
      <c r="D452" s="33" t="s">
        <v>1778</v>
      </c>
      <c r="E452" s="33" t="s">
        <v>13</v>
      </c>
      <c r="F452" s="33" t="s">
        <v>11</v>
      </c>
      <c r="G452" s="33" t="s">
        <v>16</v>
      </c>
      <c r="H452" s="33" t="s">
        <v>52</v>
      </c>
      <c r="I452" s="33" t="s">
        <v>10</v>
      </c>
      <c r="J452" s="33" t="s">
        <v>18</v>
      </c>
      <c r="K452" s="33" t="s">
        <v>1779</v>
      </c>
      <c r="L452" s="37">
        <v>5808</v>
      </c>
      <c r="M452" s="162">
        <v>180831.85498499998</v>
      </c>
      <c r="N452" s="38">
        <v>-190543</v>
      </c>
      <c r="O452" s="38">
        <v>94258.847658128288</v>
      </c>
      <c r="P452" s="31">
        <v>-53966.545015000011</v>
      </c>
      <c r="Q452" s="39">
        <v>18803.114034999999</v>
      </c>
      <c r="R452" s="40">
        <v>53966.545015000011</v>
      </c>
      <c r="S452" s="40">
        <v>10033.460483432424</v>
      </c>
      <c r="T452" s="40">
        <v>67733.560285365296</v>
      </c>
      <c r="U452" s="41">
        <v>131734.27615747697</v>
      </c>
      <c r="V452" s="42">
        <v>150537.39019247697</v>
      </c>
      <c r="W452" s="38">
        <v>150537.39019247697</v>
      </c>
      <c r="X452" s="38">
        <v>103047.7499525607</v>
      </c>
      <c r="Y452" s="37">
        <v>47489.640239916276</v>
      </c>
      <c r="Z452" s="155">
        <v>0</v>
      </c>
      <c r="AA452" s="38">
        <v>4087.8778046100033</v>
      </c>
      <c r="AB452" s="38">
        <v>32749.841021297318</v>
      </c>
      <c r="AC452" s="38">
        <v>24345.47</v>
      </c>
      <c r="AD452" s="38">
        <v>51.350929919999999</v>
      </c>
      <c r="AE452" s="38">
        <v>0</v>
      </c>
      <c r="AF452" s="38">
        <v>61234.539755827325</v>
      </c>
      <c r="AG452" s="146">
        <v>86767</v>
      </c>
      <c r="AH452" s="38">
        <v>95694.6</v>
      </c>
      <c r="AI452" s="38">
        <v>7708</v>
      </c>
      <c r="AJ452" s="38">
        <v>16635.600000000002</v>
      </c>
      <c r="AK452" s="38">
        <v>8927.6000000000022</v>
      </c>
      <c r="AL452" s="38">
        <v>79059</v>
      </c>
      <c r="AM452" s="38">
        <v>79059</v>
      </c>
      <c r="AN452" s="38">
        <v>0</v>
      </c>
      <c r="AO452" s="38">
        <v>-53966.545015000011</v>
      </c>
      <c r="AP452" s="38">
        <v>-62894.145015000016</v>
      </c>
      <c r="AQ452" s="38">
        <v>8927.6000000000058</v>
      </c>
      <c r="AR452" s="38">
        <v>-190543</v>
      </c>
      <c r="AS452" s="38">
        <v>0</v>
      </c>
    </row>
    <row r="453" spans="2:45" s="1" customFormat="1" ht="14.25" x14ac:dyDescent="0.2">
      <c r="B453" s="33" t="s">
        <v>1808</v>
      </c>
      <c r="C453" s="34" t="s">
        <v>1151</v>
      </c>
      <c r="D453" s="33" t="s">
        <v>1152</v>
      </c>
      <c r="E453" s="33" t="s">
        <v>13</v>
      </c>
      <c r="F453" s="33" t="s">
        <v>11</v>
      </c>
      <c r="G453" s="33" t="s">
        <v>16</v>
      </c>
      <c r="H453" s="33" t="s">
        <v>52</v>
      </c>
      <c r="I453" s="33" t="s">
        <v>10</v>
      </c>
      <c r="J453" s="33" t="s">
        <v>20</v>
      </c>
      <c r="K453" s="33" t="s">
        <v>1153</v>
      </c>
      <c r="L453" s="37">
        <v>33579</v>
      </c>
      <c r="M453" s="162">
        <v>1537384.387414</v>
      </c>
      <c r="N453" s="38">
        <v>-1214929</v>
      </c>
      <c r="O453" s="38">
        <v>753392.47134061961</v>
      </c>
      <c r="P453" s="31">
        <v>902463.48741400009</v>
      </c>
      <c r="Q453" s="39">
        <v>137977.96827099999</v>
      </c>
      <c r="R453" s="40">
        <v>0</v>
      </c>
      <c r="S453" s="40">
        <v>65139.817548596446</v>
      </c>
      <c r="T453" s="40">
        <v>2018.1824514035543</v>
      </c>
      <c r="U453" s="41">
        <v>67158.362149732056</v>
      </c>
      <c r="V453" s="42">
        <v>205136.33042073203</v>
      </c>
      <c r="W453" s="38">
        <v>1107599.8178347321</v>
      </c>
      <c r="X453" s="38">
        <v>122137.15790359629</v>
      </c>
      <c r="Y453" s="37">
        <v>985462.65993113583</v>
      </c>
      <c r="Z453" s="155">
        <v>121784.07901381333</v>
      </c>
      <c r="AA453" s="38">
        <v>129310.72412315517</v>
      </c>
      <c r="AB453" s="38">
        <v>376586.45021010836</v>
      </c>
      <c r="AC453" s="38">
        <v>140753.53</v>
      </c>
      <c r="AD453" s="38">
        <v>10248.137858100499</v>
      </c>
      <c r="AE453" s="38">
        <v>14636.57</v>
      </c>
      <c r="AF453" s="38">
        <v>793319.49120517739</v>
      </c>
      <c r="AG453" s="146">
        <v>729793</v>
      </c>
      <c r="AH453" s="38">
        <v>760760.1</v>
      </c>
      <c r="AI453" s="38">
        <v>0</v>
      </c>
      <c r="AJ453" s="38">
        <v>30967.100000000002</v>
      </c>
      <c r="AK453" s="38">
        <v>30967.100000000002</v>
      </c>
      <c r="AL453" s="38">
        <v>729793</v>
      </c>
      <c r="AM453" s="38">
        <v>729793</v>
      </c>
      <c r="AN453" s="38">
        <v>0</v>
      </c>
      <c r="AO453" s="38">
        <v>902463.48741400009</v>
      </c>
      <c r="AP453" s="38">
        <v>871496.38741400011</v>
      </c>
      <c r="AQ453" s="38">
        <v>30967.099999999977</v>
      </c>
      <c r="AR453" s="38">
        <v>-1214929</v>
      </c>
      <c r="AS453" s="38">
        <v>0</v>
      </c>
    </row>
    <row r="454" spans="2:45" s="1" customFormat="1" ht="14.25" x14ac:dyDescent="0.2">
      <c r="B454" s="33" t="s">
        <v>1808</v>
      </c>
      <c r="C454" s="34" t="s">
        <v>99</v>
      </c>
      <c r="D454" s="33" t="s">
        <v>100</v>
      </c>
      <c r="E454" s="33" t="s">
        <v>13</v>
      </c>
      <c r="F454" s="33" t="s">
        <v>11</v>
      </c>
      <c r="G454" s="33" t="s">
        <v>16</v>
      </c>
      <c r="H454" s="33" t="s">
        <v>52</v>
      </c>
      <c r="I454" s="33" t="s">
        <v>10</v>
      </c>
      <c r="J454" s="33" t="s">
        <v>21</v>
      </c>
      <c r="K454" s="33" t="s">
        <v>101</v>
      </c>
      <c r="L454" s="37">
        <v>15207</v>
      </c>
      <c r="M454" s="162">
        <v>374235.94757800002</v>
      </c>
      <c r="N454" s="38">
        <v>-233572</v>
      </c>
      <c r="O454" s="38">
        <v>159995.63935123858</v>
      </c>
      <c r="P454" s="31">
        <v>124641.94757800002</v>
      </c>
      <c r="Q454" s="39">
        <v>22546.632675000001</v>
      </c>
      <c r="R454" s="40">
        <v>0</v>
      </c>
      <c r="S454" s="40">
        <v>18330.244470864181</v>
      </c>
      <c r="T454" s="40">
        <v>24215.945700658707</v>
      </c>
      <c r="U454" s="41">
        <v>42546.419601990892</v>
      </c>
      <c r="V454" s="42">
        <v>65093.052276990893</v>
      </c>
      <c r="W454" s="38">
        <v>189734.99985499092</v>
      </c>
      <c r="X454" s="38">
        <v>63215.231393102775</v>
      </c>
      <c r="Y454" s="37">
        <v>126519.76846188815</v>
      </c>
      <c r="Z454" s="155">
        <v>0</v>
      </c>
      <c r="AA454" s="38">
        <v>46728.132298004304</v>
      </c>
      <c r="AB454" s="38">
        <v>90632.172184202485</v>
      </c>
      <c r="AC454" s="38">
        <v>63743.38</v>
      </c>
      <c r="AD454" s="38">
        <v>9276.6749999999993</v>
      </c>
      <c r="AE454" s="38">
        <v>1390.42</v>
      </c>
      <c r="AF454" s="38">
        <v>211770.7794822068</v>
      </c>
      <c r="AG454" s="146">
        <v>234609</v>
      </c>
      <c r="AH454" s="38">
        <v>239409</v>
      </c>
      <c r="AI454" s="38">
        <v>12000</v>
      </c>
      <c r="AJ454" s="38">
        <v>16800</v>
      </c>
      <c r="AK454" s="38">
        <v>4800</v>
      </c>
      <c r="AL454" s="38">
        <v>222609</v>
      </c>
      <c r="AM454" s="38">
        <v>222609</v>
      </c>
      <c r="AN454" s="38">
        <v>0</v>
      </c>
      <c r="AO454" s="38">
        <v>124641.94757800002</v>
      </c>
      <c r="AP454" s="38">
        <v>119841.94757800002</v>
      </c>
      <c r="AQ454" s="38">
        <v>4800</v>
      </c>
      <c r="AR454" s="38">
        <v>-233572</v>
      </c>
      <c r="AS454" s="38">
        <v>0</v>
      </c>
    </row>
    <row r="455" spans="2:45" s="1" customFormat="1" ht="14.25" x14ac:dyDescent="0.2">
      <c r="B455" s="33" t="s">
        <v>1808</v>
      </c>
      <c r="C455" s="34" t="s">
        <v>601</v>
      </c>
      <c r="D455" s="33" t="s">
        <v>602</v>
      </c>
      <c r="E455" s="33" t="s">
        <v>13</v>
      </c>
      <c r="F455" s="33" t="s">
        <v>11</v>
      </c>
      <c r="G455" s="33" t="s">
        <v>16</v>
      </c>
      <c r="H455" s="33" t="s">
        <v>52</v>
      </c>
      <c r="I455" s="33" t="s">
        <v>10</v>
      </c>
      <c r="J455" s="33" t="s">
        <v>12</v>
      </c>
      <c r="K455" s="33" t="s">
        <v>603</v>
      </c>
      <c r="L455" s="37">
        <v>4803</v>
      </c>
      <c r="M455" s="162">
        <v>163848.90590000001</v>
      </c>
      <c r="N455" s="38">
        <v>-209773</v>
      </c>
      <c r="O455" s="38">
        <v>159242.68061315513</v>
      </c>
      <c r="P455" s="31">
        <v>2785.7059000000154</v>
      </c>
      <c r="Q455" s="39">
        <v>15390.525908</v>
      </c>
      <c r="R455" s="40">
        <v>0</v>
      </c>
      <c r="S455" s="40">
        <v>11108.52088686141</v>
      </c>
      <c r="T455" s="40">
        <v>142330.12854915505</v>
      </c>
      <c r="U455" s="41">
        <v>153439.47685442943</v>
      </c>
      <c r="V455" s="42">
        <v>168830.00276242945</v>
      </c>
      <c r="W455" s="38">
        <v>171615.70866242948</v>
      </c>
      <c r="X455" s="38">
        <v>171614.88124401649</v>
      </c>
      <c r="Y455" s="37">
        <v>0.827418412984116</v>
      </c>
      <c r="Z455" s="155">
        <v>0</v>
      </c>
      <c r="AA455" s="38">
        <v>5217.8685981978815</v>
      </c>
      <c r="AB455" s="38">
        <v>35079.78347481168</v>
      </c>
      <c r="AC455" s="38">
        <v>40845.39</v>
      </c>
      <c r="AD455" s="38">
        <v>467.49307657500009</v>
      </c>
      <c r="AE455" s="38">
        <v>0</v>
      </c>
      <c r="AF455" s="38">
        <v>81610.535149584568</v>
      </c>
      <c r="AG455" s="146">
        <v>81030</v>
      </c>
      <c r="AH455" s="38">
        <v>81263.8</v>
      </c>
      <c r="AI455" s="38">
        <v>0</v>
      </c>
      <c r="AJ455" s="38">
        <v>233.8</v>
      </c>
      <c r="AK455" s="38">
        <v>233.8</v>
      </c>
      <c r="AL455" s="38">
        <v>81030</v>
      </c>
      <c r="AM455" s="38">
        <v>81030</v>
      </c>
      <c r="AN455" s="38">
        <v>0</v>
      </c>
      <c r="AO455" s="38">
        <v>2785.7059000000154</v>
      </c>
      <c r="AP455" s="38">
        <v>2551.9059000000152</v>
      </c>
      <c r="AQ455" s="38">
        <v>233.80000000000018</v>
      </c>
      <c r="AR455" s="38">
        <v>-209773</v>
      </c>
      <c r="AS455" s="38">
        <v>0</v>
      </c>
    </row>
    <row r="456" spans="2:45" s="1" customFormat="1" ht="14.25" x14ac:dyDescent="0.2">
      <c r="B456" s="33" t="s">
        <v>1808</v>
      </c>
      <c r="C456" s="34" t="s">
        <v>986</v>
      </c>
      <c r="D456" s="33" t="s">
        <v>987</v>
      </c>
      <c r="E456" s="33" t="s">
        <v>13</v>
      </c>
      <c r="F456" s="33" t="s">
        <v>11</v>
      </c>
      <c r="G456" s="33" t="s">
        <v>16</v>
      </c>
      <c r="H456" s="33" t="s">
        <v>36</v>
      </c>
      <c r="I456" s="33" t="s">
        <v>10</v>
      </c>
      <c r="J456" s="33" t="s">
        <v>12</v>
      </c>
      <c r="K456" s="33" t="s">
        <v>988</v>
      </c>
      <c r="L456" s="37">
        <v>1387</v>
      </c>
      <c r="M456" s="162">
        <v>57627.344499999992</v>
      </c>
      <c r="N456" s="38">
        <v>-4302</v>
      </c>
      <c r="O456" s="38">
        <v>0</v>
      </c>
      <c r="P456" s="31">
        <v>64889.344499999992</v>
      </c>
      <c r="Q456" s="39">
        <v>2666.0415029999999</v>
      </c>
      <c r="R456" s="40">
        <v>0</v>
      </c>
      <c r="S456" s="40">
        <v>1970.8145325721853</v>
      </c>
      <c r="T456" s="40">
        <v>803.18546742781473</v>
      </c>
      <c r="U456" s="41">
        <v>2774.0149588039653</v>
      </c>
      <c r="V456" s="42">
        <v>5440.0564618039652</v>
      </c>
      <c r="W456" s="38">
        <v>70329.400961803956</v>
      </c>
      <c r="X456" s="38">
        <v>3695.2772485721798</v>
      </c>
      <c r="Y456" s="37">
        <v>66634.123713231776</v>
      </c>
      <c r="Z456" s="155">
        <v>0</v>
      </c>
      <c r="AA456" s="38">
        <v>2062.1157550713406</v>
      </c>
      <c r="AB456" s="38">
        <v>6478.3953746410361</v>
      </c>
      <c r="AC456" s="38">
        <v>5813.91</v>
      </c>
      <c r="AD456" s="38">
        <v>270.43527626249977</v>
      </c>
      <c r="AE456" s="38">
        <v>1778.36</v>
      </c>
      <c r="AF456" s="38">
        <v>16403.216405974876</v>
      </c>
      <c r="AG456" s="146">
        <v>19032</v>
      </c>
      <c r="AH456" s="38">
        <v>20782</v>
      </c>
      <c r="AI456" s="38">
        <v>0</v>
      </c>
      <c r="AJ456" s="38">
        <v>1750</v>
      </c>
      <c r="AK456" s="38">
        <v>1750</v>
      </c>
      <c r="AL456" s="38">
        <v>19032</v>
      </c>
      <c r="AM456" s="38">
        <v>19032</v>
      </c>
      <c r="AN456" s="38">
        <v>0</v>
      </c>
      <c r="AO456" s="38">
        <v>64889.344499999992</v>
      </c>
      <c r="AP456" s="38">
        <v>63139.344499999992</v>
      </c>
      <c r="AQ456" s="38">
        <v>1750</v>
      </c>
      <c r="AR456" s="38">
        <v>-4302</v>
      </c>
      <c r="AS456" s="38">
        <v>0</v>
      </c>
    </row>
    <row r="457" spans="2:45" s="1" customFormat="1" ht="14.25" x14ac:dyDescent="0.2">
      <c r="B457" s="33" t="s">
        <v>1808</v>
      </c>
      <c r="C457" s="34" t="s">
        <v>1744</v>
      </c>
      <c r="D457" s="33" t="s">
        <v>1745</v>
      </c>
      <c r="E457" s="33" t="s">
        <v>13</v>
      </c>
      <c r="F457" s="33" t="s">
        <v>11</v>
      </c>
      <c r="G457" s="33" t="s">
        <v>16</v>
      </c>
      <c r="H457" s="33" t="s">
        <v>36</v>
      </c>
      <c r="I457" s="33" t="s">
        <v>10</v>
      </c>
      <c r="J457" s="33" t="s">
        <v>12</v>
      </c>
      <c r="K457" s="33" t="s">
        <v>1746</v>
      </c>
      <c r="L457" s="37">
        <v>2010</v>
      </c>
      <c r="M457" s="162">
        <v>61153.689306</v>
      </c>
      <c r="N457" s="38">
        <v>-30838</v>
      </c>
      <c r="O457" s="38">
        <v>16490.066025601041</v>
      </c>
      <c r="P457" s="31">
        <v>50913.689306</v>
      </c>
      <c r="Q457" s="39">
        <v>5251.7240099999999</v>
      </c>
      <c r="R457" s="40">
        <v>0</v>
      </c>
      <c r="S457" s="40">
        <v>3567.2880045727984</v>
      </c>
      <c r="T457" s="40">
        <v>452.7119954272016</v>
      </c>
      <c r="U457" s="41">
        <v>4020.0216778629924</v>
      </c>
      <c r="V457" s="42">
        <v>9271.7456878629928</v>
      </c>
      <c r="W457" s="38">
        <v>60185.434993862989</v>
      </c>
      <c r="X457" s="38">
        <v>6688.6650085728033</v>
      </c>
      <c r="Y457" s="37">
        <v>53496.769985290186</v>
      </c>
      <c r="Z457" s="155">
        <v>0</v>
      </c>
      <c r="AA457" s="38">
        <v>2465.1548767251606</v>
      </c>
      <c r="AB457" s="38">
        <v>11451.303161377653</v>
      </c>
      <c r="AC457" s="38">
        <v>13377.650000000001</v>
      </c>
      <c r="AD457" s="38">
        <v>4477.6569615749995</v>
      </c>
      <c r="AE457" s="38">
        <v>0</v>
      </c>
      <c r="AF457" s="38">
        <v>31771.764999677813</v>
      </c>
      <c r="AG457" s="146">
        <v>38197</v>
      </c>
      <c r="AH457" s="38">
        <v>38697</v>
      </c>
      <c r="AI457" s="38">
        <v>0</v>
      </c>
      <c r="AJ457" s="38">
        <v>500</v>
      </c>
      <c r="AK457" s="38">
        <v>500</v>
      </c>
      <c r="AL457" s="38">
        <v>38197</v>
      </c>
      <c r="AM457" s="38">
        <v>38197</v>
      </c>
      <c r="AN457" s="38">
        <v>0</v>
      </c>
      <c r="AO457" s="38">
        <v>50913.689306</v>
      </c>
      <c r="AP457" s="38">
        <v>50413.689306</v>
      </c>
      <c r="AQ457" s="38">
        <v>500</v>
      </c>
      <c r="AR457" s="38">
        <v>-30838</v>
      </c>
      <c r="AS457" s="38">
        <v>0</v>
      </c>
    </row>
    <row r="458" spans="2:45" s="1" customFormat="1" ht="14.25" x14ac:dyDescent="0.2">
      <c r="B458" s="33" t="s">
        <v>1808</v>
      </c>
      <c r="C458" s="34" t="s">
        <v>807</v>
      </c>
      <c r="D458" s="33" t="s">
        <v>808</v>
      </c>
      <c r="E458" s="33" t="s">
        <v>13</v>
      </c>
      <c r="F458" s="33" t="s">
        <v>11</v>
      </c>
      <c r="G458" s="33" t="s">
        <v>16</v>
      </c>
      <c r="H458" s="33" t="s">
        <v>36</v>
      </c>
      <c r="I458" s="33" t="s">
        <v>10</v>
      </c>
      <c r="J458" s="33" t="s">
        <v>12</v>
      </c>
      <c r="K458" s="33" t="s">
        <v>809</v>
      </c>
      <c r="L458" s="37">
        <v>1594</v>
      </c>
      <c r="M458" s="162">
        <v>74175.928671999995</v>
      </c>
      <c r="N458" s="38">
        <v>-44172</v>
      </c>
      <c r="O458" s="38">
        <v>10273.782401987288</v>
      </c>
      <c r="P458" s="31">
        <v>63988.928671999995</v>
      </c>
      <c r="Q458" s="39">
        <v>667.94652399999995</v>
      </c>
      <c r="R458" s="40">
        <v>0</v>
      </c>
      <c r="S458" s="40">
        <v>10.808537142861294</v>
      </c>
      <c r="T458" s="40">
        <v>3177.1914628571385</v>
      </c>
      <c r="U458" s="41">
        <v>3188.0171913003032</v>
      </c>
      <c r="V458" s="42">
        <v>3855.9637153003032</v>
      </c>
      <c r="W458" s="38">
        <v>67844.892387300293</v>
      </c>
      <c r="X458" s="38">
        <v>20.266007142854505</v>
      </c>
      <c r="Y458" s="37">
        <v>67824.626380157439</v>
      </c>
      <c r="Z458" s="155">
        <v>0</v>
      </c>
      <c r="AA458" s="38">
        <v>3557.2408460105598</v>
      </c>
      <c r="AB458" s="38">
        <v>11056.248726732241</v>
      </c>
      <c r="AC458" s="38">
        <v>6681.59</v>
      </c>
      <c r="AD458" s="38">
        <v>110.575</v>
      </c>
      <c r="AE458" s="38">
        <v>0</v>
      </c>
      <c r="AF458" s="38">
        <v>21405.654572742802</v>
      </c>
      <c r="AG458" s="146">
        <v>83519</v>
      </c>
      <c r="AH458" s="38">
        <v>85619</v>
      </c>
      <c r="AI458" s="38">
        <v>0</v>
      </c>
      <c r="AJ458" s="38">
        <v>2100</v>
      </c>
      <c r="AK458" s="38">
        <v>2100</v>
      </c>
      <c r="AL458" s="38">
        <v>83519</v>
      </c>
      <c r="AM458" s="38">
        <v>83519</v>
      </c>
      <c r="AN458" s="38">
        <v>0</v>
      </c>
      <c r="AO458" s="38">
        <v>63988.928671999995</v>
      </c>
      <c r="AP458" s="38">
        <v>61888.928671999995</v>
      </c>
      <c r="AQ458" s="38">
        <v>2100</v>
      </c>
      <c r="AR458" s="38">
        <v>-69168</v>
      </c>
      <c r="AS458" s="38">
        <v>24996</v>
      </c>
    </row>
    <row r="459" spans="2:45" s="1" customFormat="1" ht="14.25" x14ac:dyDescent="0.2">
      <c r="B459" s="33" t="s">
        <v>1808</v>
      </c>
      <c r="C459" s="34" t="s">
        <v>1529</v>
      </c>
      <c r="D459" s="33" t="s">
        <v>1530</v>
      </c>
      <c r="E459" s="33" t="s">
        <v>13</v>
      </c>
      <c r="F459" s="33" t="s">
        <v>11</v>
      </c>
      <c r="G459" s="33" t="s">
        <v>16</v>
      </c>
      <c r="H459" s="33" t="s">
        <v>36</v>
      </c>
      <c r="I459" s="33" t="s">
        <v>10</v>
      </c>
      <c r="J459" s="33" t="s">
        <v>21</v>
      </c>
      <c r="K459" s="33" t="s">
        <v>1531</v>
      </c>
      <c r="L459" s="37">
        <v>11886</v>
      </c>
      <c r="M459" s="162">
        <v>381286.42192599992</v>
      </c>
      <c r="N459" s="38">
        <v>-274449</v>
      </c>
      <c r="O459" s="38">
        <v>92413.313404740373</v>
      </c>
      <c r="P459" s="31">
        <v>238109.82192599995</v>
      </c>
      <c r="Q459" s="39">
        <v>35372.583687999999</v>
      </c>
      <c r="R459" s="40">
        <v>0</v>
      </c>
      <c r="S459" s="40">
        <v>29747.176963439993</v>
      </c>
      <c r="T459" s="40">
        <v>-322.91257793979094</v>
      </c>
      <c r="U459" s="41">
        <v>29424.423055940995</v>
      </c>
      <c r="V459" s="42">
        <v>64797.00674394099</v>
      </c>
      <c r="W459" s="38">
        <v>302906.82866994094</v>
      </c>
      <c r="X459" s="38">
        <v>55775.956806439935</v>
      </c>
      <c r="Y459" s="37">
        <v>247130.871863501</v>
      </c>
      <c r="Z459" s="155">
        <v>0</v>
      </c>
      <c r="AA459" s="38">
        <v>12222.110797136547</v>
      </c>
      <c r="AB459" s="38">
        <v>96353.350760975591</v>
      </c>
      <c r="AC459" s="38">
        <v>49822.7</v>
      </c>
      <c r="AD459" s="38">
        <v>3913.5</v>
      </c>
      <c r="AE459" s="38">
        <v>2488.4499999999998</v>
      </c>
      <c r="AF459" s="38">
        <v>164800.11155811214</v>
      </c>
      <c r="AG459" s="146">
        <v>302077</v>
      </c>
      <c r="AH459" s="38">
        <v>334155.40000000002</v>
      </c>
      <c r="AI459" s="38">
        <v>0</v>
      </c>
      <c r="AJ459" s="38">
        <v>32078.400000000001</v>
      </c>
      <c r="AK459" s="38">
        <v>32078.400000000001</v>
      </c>
      <c r="AL459" s="38">
        <v>302077</v>
      </c>
      <c r="AM459" s="38">
        <v>302077</v>
      </c>
      <c r="AN459" s="38">
        <v>0</v>
      </c>
      <c r="AO459" s="38">
        <v>238109.82192599995</v>
      </c>
      <c r="AP459" s="38">
        <v>206031.42192599995</v>
      </c>
      <c r="AQ459" s="38">
        <v>32078.400000000023</v>
      </c>
      <c r="AR459" s="38">
        <v>-274449</v>
      </c>
      <c r="AS459" s="38">
        <v>0</v>
      </c>
    </row>
    <row r="460" spans="2:45" s="1" customFormat="1" ht="14.25" x14ac:dyDescent="0.2">
      <c r="B460" s="33" t="s">
        <v>1808</v>
      </c>
      <c r="C460" s="34" t="s">
        <v>181</v>
      </c>
      <c r="D460" s="33" t="s">
        <v>182</v>
      </c>
      <c r="E460" s="33" t="s">
        <v>13</v>
      </c>
      <c r="F460" s="33" t="s">
        <v>11</v>
      </c>
      <c r="G460" s="33" t="s">
        <v>16</v>
      </c>
      <c r="H460" s="33" t="s">
        <v>36</v>
      </c>
      <c r="I460" s="33" t="s">
        <v>10</v>
      </c>
      <c r="J460" s="33" t="s">
        <v>12</v>
      </c>
      <c r="K460" s="33" t="s">
        <v>183</v>
      </c>
      <c r="L460" s="37">
        <v>2148</v>
      </c>
      <c r="M460" s="162">
        <v>60588.391609999999</v>
      </c>
      <c r="N460" s="38">
        <v>-2013</v>
      </c>
      <c r="O460" s="38">
        <v>0</v>
      </c>
      <c r="P460" s="31">
        <v>81702.691610000009</v>
      </c>
      <c r="Q460" s="39">
        <v>4420.9478479999998</v>
      </c>
      <c r="R460" s="40">
        <v>0</v>
      </c>
      <c r="S460" s="40">
        <v>4736.232682287533</v>
      </c>
      <c r="T460" s="40">
        <v>-23.791206720842638</v>
      </c>
      <c r="U460" s="41">
        <v>4712.4668874225772</v>
      </c>
      <c r="V460" s="42">
        <v>9133.414735422577</v>
      </c>
      <c r="W460" s="38">
        <v>90836.10634542258</v>
      </c>
      <c r="X460" s="38">
        <v>8880.4362792875327</v>
      </c>
      <c r="Y460" s="37">
        <v>81955.670066135048</v>
      </c>
      <c r="Z460" s="155">
        <v>0</v>
      </c>
      <c r="AA460" s="38">
        <v>1200.4123399631269</v>
      </c>
      <c r="AB460" s="38">
        <v>8422.9762261515207</v>
      </c>
      <c r="AC460" s="38">
        <v>11019.14</v>
      </c>
      <c r="AD460" s="38">
        <v>969.73</v>
      </c>
      <c r="AE460" s="38">
        <v>0</v>
      </c>
      <c r="AF460" s="38">
        <v>21612.258566114648</v>
      </c>
      <c r="AG460" s="146">
        <v>51903</v>
      </c>
      <c r="AH460" s="38">
        <v>52359.3</v>
      </c>
      <c r="AI460" s="38">
        <v>0</v>
      </c>
      <c r="AJ460" s="38">
        <v>456.3</v>
      </c>
      <c r="AK460" s="38">
        <v>456.3</v>
      </c>
      <c r="AL460" s="38">
        <v>51903</v>
      </c>
      <c r="AM460" s="38">
        <v>51903</v>
      </c>
      <c r="AN460" s="38">
        <v>0</v>
      </c>
      <c r="AO460" s="38">
        <v>81702.691610000009</v>
      </c>
      <c r="AP460" s="38">
        <v>81246.391610000006</v>
      </c>
      <c r="AQ460" s="38">
        <v>456.30000000000291</v>
      </c>
      <c r="AR460" s="38">
        <v>-2013</v>
      </c>
      <c r="AS460" s="38">
        <v>0</v>
      </c>
    </row>
    <row r="461" spans="2:45" s="1" customFormat="1" ht="14.25" x14ac:dyDescent="0.2">
      <c r="B461" s="33" t="s">
        <v>1808</v>
      </c>
      <c r="C461" s="34" t="s">
        <v>646</v>
      </c>
      <c r="D461" s="33" t="s">
        <v>647</v>
      </c>
      <c r="E461" s="33" t="s">
        <v>13</v>
      </c>
      <c r="F461" s="33" t="s">
        <v>11</v>
      </c>
      <c r="G461" s="33" t="s">
        <v>16</v>
      </c>
      <c r="H461" s="33" t="s">
        <v>36</v>
      </c>
      <c r="I461" s="33" t="s">
        <v>10</v>
      </c>
      <c r="J461" s="33" t="s">
        <v>18</v>
      </c>
      <c r="K461" s="33" t="s">
        <v>648</v>
      </c>
      <c r="L461" s="37">
        <v>7747</v>
      </c>
      <c r="M461" s="162">
        <v>225231.59860700002</v>
      </c>
      <c r="N461" s="38">
        <v>-123514</v>
      </c>
      <c r="O461" s="38">
        <v>46616.506138210454</v>
      </c>
      <c r="P461" s="31">
        <v>154546.75846770004</v>
      </c>
      <c r="Q461" s="39">
        <v>21231.911252000002</v>
      </c>
      <c r="R461" s="40">
        <v>0</v>
      </c>
      <c r="S461" s="40">
        <v>21697.862850294045</v>
      </c>
      <c r="T461" s="40">
        <v>-335.27129965034692</v>
      </c>
      <c r="U461" s="41">
        <v>21362.706748487675</v>
      </c>
      <c r="V461" s="42">
        <v>42594.618000487681</v>
      </c>
      <c r="W461" s="38">
        <v>197141.37646818772</v>
      </c>
      <c r="X461" s="38">
        <v>40683.492844294029</v>
      </c>
      <c r="Y461" s="37">
        <v>156457.88362389369</v>
      </c>
      <c r="Z461" s="155">
        <v>0</v>
      </c>
      <c r="AA461" s="38">
        <v>5021.8490560114788</v>
      </c>
      <c r="AB461" s="38">
        <v>43568.71863259434</v>
      </c>
      <c r="AC461" s="38">
        <v>32473.200000000001</v>
      </c>
      <c r="AD461" s="38">
        <v>6249.0657400125001</v>
      </c>
      <c r="AE461" s="38">
        <v>10960.13</v>
      </c>
      <c r="AF461" s="38">
        <v>98272.963428618328</v>
      </c>
      <c r="AG461" s="146">
        <v>161770</v>
      </c>
      <c r="AH461" s="38">
        <v>165819.15986070002</v>
      </c>
      <c r="AI461" s="38">
        <v>18474</v>
      </c>
      <c r="AJ461" s="38">
        <v>22523.159860700005</v>
      </c>
      <c r="AK461" s="38">
        <v>4049.1598607000051</v>
      </c>
      <c r="AL461" s="38">
        <v>143296</v>
      </c>
      <c r="AM461" s="38">
        <v>143296</v>
      </c>
      <c r="AN461" s="38">
        <v>0</v>
      </c>
      <c r="AO461" s="38">
        <v>154546.75846770004</v>
      </c>
      <c r="AP461" s="38">
        <v>150497.59860700002</v>
      </c>
      <c r="AQ461" s="38">
        <v>4049.1598607000196</v>
      </c>
      <c r="AR461" s="38">
        <v>-123514</v>
      </c>
      <c r="AS461" s="38">
        <v>0</v>
      </c>
    </row>
    <row r="462" spans="2:45" s="1" customFormat="1" ht="14.25" x14ac:dyDescent="0.2">
      <c r="B462" s="33" t="s">
        <v>1808</v>
      </c>
      <c r="C462" s="34" t="s">
        <v>1319</v>
      </c>
      <c r="D462" s="33" t="s">
        <v>1320</v>
      </c>
      <c r="E462" s="33" t="s">
        <v>13</v>
      </c>
      <c r="F462" s="33" t="s">
        <v>11</v>
      </c>
      <c r="G462" s="33" t="s">
        <v>16</v>
      </c>
      <c r="H462" s="33" t="s">
        <v>36</v>
      </c>
      <c r="I462" s="33" t="s">
        <v>10</v>
      </c>
      <c r="J462" s="33" t="s">
        <v>12</v>
      </c>
      <c r="K462" s="33" t="s">
        <v>1321</v>
      </c>
      <c r="L462" s="37">
        <v>3084</v>
      </c>
      <c r="M462" s="162">
        <v>128799.22532200001</v>
      </c>
      <c r="N462" s="38">
        <v>-96642</v>
      </c>
      <c r="O462" s="38">
        <v>27689.482686340947</v>
      </c>
      <c r="P462" s="31">
        <v>58218.42532200001</v>
      </c>
      <c r="Q462" s="39">
        <v>9429.5724050000008</v>
      </c>
      <c r="R462" s="40">
        <v>0</v>
      </c>
      <c r="S462" s="40">
        <v>7309.8231440028067</v>
      </c>
      <c r="T462" s="40">
        <v>-61.706800859165014</v>
      </c>
      <c r="U462" s="41">
        <v>7248.1554286344472</v>
      </c>
      <c r="V462" s="42">
        <v>16677.727833634446</v>
      </c>
      <c r="W462" s="38">
        <v>74896.153155634456</v>
      </c>
      <c r="X462" s="38">
        <v>13705.918395002795</v>
      </c>
      <c r="Y462" s="37">
        <v>61190.234760631662</v>
      </c>
      <c r="Z462" s="155">
        <v>0</v>
      </c>
      <c r="AA462" s="38">
        <v>15672.283577854521</v>
      </c>
      <c r="AB462" s="38">
        <v>19472.733932991854</v>
      </c>
      <c r="AC462" s="38">
        <v>12927.24</v>
      </c>
      <c r="AD462" s="38">
        <v>3027.3655154000003</v>
      </c>
      <c r="AE462" s="38">
        <v>131</v>
      </c>
      <c r="AF462" s="38">
        <v>51230.623026246372</v>
      </c>
      <c r="AG462" s="146">
        <v>62600</v>
      </c>
      <c r="AH462" s="38">
        <v>66498.2</v>
      </c>
      <c r="AI462" s="38">
        <v>0</v>
      </c>
      <c r="AJ462" s="38">
        <v>3898.2000000000003</v>
      </c>
      <c r="AK462" s="38">
        <v>3898.2000000000003</v>
      </c>
      <c r="AL462" s="38">
        <v>62600</v>
      </c>
      <c r="AM462" s="38">
        <v>62600</v>
      </c>
      <c r="AN462" s="38">
        <v>0</v>
      </c>
      <c r="AO462" s="38">
        <v>58218.42532200001</v>
      </c>
      <c r="AP462" s="38">
        <v>54320.225322000013</v>
      </c>
      <c r="AQ462" s="38">
        <v>3898.1999999999971</v>
      </c>
      <c r="AR462" s="38">
        <v>-96642</v>
      </c>
      <c r="AS462" s="38">
        <v>0</v>
      </c>
    </row>
    <row r="463" spans="2:45" s="1" customFormat="1" ht="14.25" x14ac:dyDescent="0.2">
      <c r="B463" s="33" t="s">
        <v>1808</v>
      </c>
      <c r="C463" s="34" t="s">
        <v>386</v>
      </c>
      <c r="D463" s="33" t="s">
        <v>387</v>
      </c>
      <c r="E463" s="33" t="s">
        <v>13</v>
      </c>
      <c r="F463" s="33" t="s">
        <v>11</v>
      </c>
      <c r="G463" s="33" t="s">
        <v>16</v>
      </c>
      <c r="H463" s="33" t="s">
        <v>36</v>
      </c>
      <c r="I463" s="33" t="s">
        <v>10</v>
      </c>
      <c r="J463" s="33" t="s">
        <v>20</v>
      </c>
      <c r="K463" s="33" t="s">
        <v>388</v>
      </c>
      <c r="L463" s="37">
        <v>25322</v>
      </c>
      <c r="M463" s="162">
        <v>1050000.1934229999</v>
      </c>
      <c r="N463" s="38">
        <v>-682109</v>
      </c>
      <c r="O463" s="38">
        <v>293037.18770218099</v>
      </c>
      <c r="P463" s="31">
        <v>581256.19342299993</v>
      </c>
      <c r="Q463" s="39">
        <v>100877.275287</v>
      </c>
      <c r="R463" s="40">
        <v>0</v>
      </c>
      <c r="S463" s="40">
        <v>101534.57945603901</v>
      </c>
      <c r="T463" s="40">
        <v>-2750.2462781518261</v>
      </c>
      <c r="U463" s="41">
        <v>98784.865872723109</v>
      </c>
      <c r="V463" s="42">
        <v>199662.14115972311</v>
      </c>
      <c r="W463" s="38">
        <v>780918.33458272298</v>
      </c>
      <c r="X463" s="38">
        <v>190377.33648003894</v>
      </c>
      <c r="Y463" s="37">
        <v>590540.99810268404</v>
      </c>
      <c r="Z463" s="155">
        <v>0</v>
      </c>
      <c r="AA463" s="38">
        <v>48134.005280302787</v>
      </c>
      <c r="AB463" s="38">
        <v>178265.95398514054</v>
      </c>
      <c r="AC463" s="38">
        <v>106142.56</v>
      </c>
      <c r="AD463" s="38">
        <v>10751.084812523741</v>
      </c>
      <c r="AE463" s="38">
        <v>3918.96</v>
      </c>
      <c r="AF463" s="38">
        <v>347212.56407796708</v>
      </c>
      <c r="AG463" s="146">
        <v>482823</v>
      </c>
      <c r="AH463" s="38">
        <v>510505</v>
      </c>
      <c r="AI463" s="38">
        <v>0</v>
      </c>
      <c r="AJ463" s="38">
        <v>27682</v>
      </c>
      <c r="AK463" s="38">
        <v>27682</v>
      </c>
      <c r="AL463" s="38">
        <v>482823</v>
      </c>
      <c r="AM463" s="38">
        <v>482823</v>
      </c>
      <c r="AN463" s="38">
        <v>0</v>
      </c>
      <c r="AO463" s="38">
        <v>581256.19342299993</v>
      </c>
      <c r="AP463" s="38">
        <v>553574.19342299993</v>
      </c>
      <c r="AQ463" s="38">
        <v>27682</v>
      </c>
      <c r="AR463" s="38">
        <v>-682109</v>
      </c>
      <c r="AS463" s="38">
        <v>0</v>
      </c>
    </row>
    <row r="464" spans="2:45" s="1" customFormat="1" ht="14.25" x14ac:dyDescent="0.2">
      <c r="B464" s="33" t="s">
        <v>1808</v>
      </c>
      <c r="C464" s="34" t="s">
        <v>1355</v>
      </c>
      <c r="D464" s="33" t="s">
        <v>1356</v>
      </c>
      <c r="E464" s="33" t="s">
        <v>13</v>
      </c>
      <c r="F464" s="33" t="s">
        <v>11</v>
      </c>
      <c r="G464" s="33" t="s">
        <v>16</v>
      </c>
      <c r="H464" s="33" t="s">
        <v>36</v>
      </c>
      <c r="I464" s="33" t="s">
        <v>10</v>
      </c>
      <c r="J464" s="33" t="s">
        <v>18</v>
      </c>
      <c r="K464" s="33" t="s">
        <v>1357</v>
      </c>
      <c r="L464" s="37">
        <v>6444</v>
      </c>
      <c r="M464" s="162">
        <v>565532.83472899999</v>
      </c>
      <c r="N464" s="38">
        <v>-104194</v>
      </c>
      <c r="O464" s="38">
        <v>13295.377078732306</v>
      </c>
      <c r="P464" s="31">
        <v>358358.72672899999</v>
      </c>
      <c r="Q464" s="39">
        <v>42728.271906000002</v>
      </c>
      <c r="R464" s="40">
        <v>0</v>
      </c>
      <c r="S464" s="40">
        <v>14556.873747434161</v>
      </c>
      <c r="T464" s="40">
        <v>-90.189851670895223</v>
      </c>
      <c r="U464" s="41">
        <v>14466.761907402928</v>
      </c>
      <c r="V464" s="42">
        <v>57195.03381340293</v>
      </c>
      <c r="W464" s="38">
        <v>415553.76054240292</v>
      </c>
      <c r="X464" s="38">
        <v>27294.138276434096</v>
      </c>
      <c r="Y464" s="37">
        <v>388259.62226596882</v>
      </c>
      <c r="Z464" s="155">
        <v>25734.932651852905</v>
      </c>
      <c r="AA464" s="38">
        <v>72886.920696366346</v>
      </c>
      <c r="AB464" s="38">
        <v>32233.864526976431</v>
      </c>
      <c r="AC464" s="38">
        <v>27011.4</v>
      </c>
      <c r="AD464" s="38">
        <v>13561.064255844314</v>
      </c>
      <c r="AE464" s="38">
        <v>3568.9</v>
      </c>
      <c r="AF464" s="38">
        <v>174997.08213103996</v>
      </c>
      <c r="AG464" s="146">
        <v>56768</v>
      </c>
      <c r="AH464" s="38">
        <v>95208.892000000007</v>
      </c>
      <c r="AI464" s="38">
        <v>0</v>
      </c>
      <c r="AJ464" s="38">
        <v>24370</v>
      </c>
      <c r="AK464" s="38">
        <v>24370</v>
      </c>
      <c r="AL464" s="38">
        <v>56768</v>
      </c>
      <c r="AM464" s="38">
        <v>70838.892000000007</v>
      </c>
      <c r="AN464" s="38">
        <v>14070.892000000007</v>
      </c>
      <c r="AO464" s="38">
        <v>358358.72672899999</v>
      </c>
      <c r="AP464" s="38">
        <v>319917.83472899999</v>
      </c>
      <c r="AQ464" s="38">
        <v>38440.891999999993</v>
      </c>
      <c r="AR464" s="38">
        <v>-104194</v>
      </c>
      <c r="AS464" s="38">
        <v>0</v>
      </c>
    </row>
    <row r="465" spans="2:45" s="1" customFormat="1" ht="14.25" x14ac:dyDescent="0.2">
      <c r="B465" s="33" t="s">
        <v>1808</v>
      </c>
      <c r="C465" s="34" t="s">
        <v>1253</v>
      </c>
      <c r="D465" s="33" t="s">
        <v>1254</v>
      </c>
      <c r="E465" s="33" t="s">
        <v>13</v>
      </c>
      <c r="F465" s="33" t="s">
        <v>11</v>
      </c>
      <c r="G465" s="33" t="s">
        <v>16</v>
      </c>
      <c r="H465" s="33" t="s">
        <v>36</v>
      </c>
      <c r="I465" s="33" t="s">
        <v>10</v>
      </c>
      <c r="J465" s="33" t="s">
        <v>22</v>
      </c>
      <c r="K465" s="33" t="s">
        <v>1255</v>
      </c>
      <c r="L465" s="37">
        <v>880</v>
      </c>
      <c r="M465" s="162">
        <v>27766.233344000004</v>
      </c>
      <c r="N465" s="38">
        <v>-9107</v>
      </c>
      <c r="O465" s="38">
        <v>5509.4994927750076</v>
      </c>
      <c r="P465" s="31">
        <v>16831.513344000003</v>
      </c>
      <c r="Q465" s="39">
        <v>1256.764345</v>
      </c>
      <c r="R465" s="40">
        <v>0</v>
      </c>
      <c r="S465" s="40">
        <v>689.43303771455044</v>
      </c>
      <c r="T465" s="40">
        <v>1070.5669622854496</v>
      </c>
      <c r="U465" s="41">
        <v>1760.0094908056881</v>
      </c>
      <c r="V465" s="42">
        <v>3016.7738358056881</v>
      </c>
      <c r="W465" s="38">
        <v>19848.287179805691</v>
      </c>
      <c r="X465" s="38">
        <v>1292.6869457145476</v>
      </c>
      <c r="Y465" s="37">
        <v>18555.600234091144</v>
      </c>
      <c r="Z465" s="155">
        <v>0</v>
      </c>
      <c r="AA465" s="38">
        <v>1665.2685404268316</v>
      </c>
      <c r="AB465" s="38">
        <v>3516.2657193896757</v>
      </c>
      <c r="AC465" s="38">
        <v>4526.8500000000004</v>
      </c>
      <c r="AD465" s="38">
        <v>0</v>
      </c>
      <c r="AE465" s="38">
        <v>0</v>
      </c>
      <c r="AF465" s="38">
        <v>9708.3842598165065</v>
      </c>
      <c r="AG465" s="146">
        <v>4981</v>
      </c>
      <c r="AH465" s="38">
        <v>9887.2799999999988</v>
      </c>
      <c r="AI465" s="38">
        <v>0</v>
      </c>
      <c r="AJ465" s="38">
        <v>1280</v>
      </c>
      <c r="AK465" s="38">
        <v>1280</v>
      </c>
      <c r="AL465" s="38">
        <v>4981</v>
      </c>
      <c r="AM465" s="38">
        <v>8607.2799999999988</v>
      </c>
      <c r="AN465" s="38">
        <v>3626.2799999999988</v>
      </c>
      <c r="AO465" s="38">
        <v>16831.513344000003</v>
      </c>
      <c r="AP465" s="38">
        <v>11925.233344000004</v>
      </c>
      <c r="AQ465" s="38">
        <v>4906.2799999999988</v>
      </c>
      <c r="AR465" s="38">
        <v>-9107</v>
      </c>
      <c r="AS465" s="38">
        <v>0</v>
      </c>
    </row>
    <row r="466" spans="2:45" s="1" customFormat="1" ht="14.25" x14ac:dyDescent="0.2">
      <c r="B466" s="33" t="s">
        <v>1808</v>
      </c>
      <c r="C466" s="34" t="s">
        <v>616</v>
      </c>
      <c r="D466" s="33" t="s">
        <v>617</v>
      </c>
      <c r="E466" s="33" t="s">
        <v>13</v>
      </c>
      <c r="F466" s="33" t="s">
        <v>11</v>
      </c>
      <c r="G466" s="33" t="s">
        <v>16</v>
      </c>
      <c r="H466" s="33" t="s">
        <v>36</v>
      </c>
      <c r="I466" s="33" t="s">
        <v>10</v>
      </c>
      <c r="J466" s="33" t="s">
        <v>18</v>
      </c>
      <c r="K466" s="33" t="s">
        <v>618</v>
      </c>
      <c r="L466" s="37">
        <v>6354</v>
      </c>
      <c r="M466" s="162">
        <v>190085.27210799998</v>
      </c>
      <c r="N466" s="38">
        <v>-139832</v>
      </c>
      <c r="O466" s="38">
        <v>84509.37994691568</v>
      </c>
      <c r="P466" s="31">
        <v>145224.27210799998</v>
      </c>
      <c r="Q466" s="39">
        <v>18233.765188000001</v>
      </c>
      <c r="R466" s="40">
        <v>0</v>
      </c>
      <c r="S466" s="40">
        <v>11045.69471657567</v>
      </c>
      <c r="T466" s="40">
        <v>1662.3052834243299</v>
      </c>
      <c r="U466" s="41">
        <v>12708.068527931071</v>
      </c>
      <c r="V466" s="42">
        <v>30941.833715931072</v>
      </c>
      <c r="W466" s="38">
        <v>176166.10582393105</v>
      </c>
      <c r="X466" s="38">
        <v>20710.677593575674</v>
      </c>
      <c r="Y466" s="37">
        <v>155455.42823035538</v>
      </c>
      <c r="Z466" s="155">
        <v>0</v>
      </c>
      <c r="AA466" s="38">
        <v>10243.607933418602</v>
      </c>
      <c r="AB466" s="38">
        <v>41281.790110162947</v>
      </c>
      <c r="AC466" s="38">
        <v>28033.72</v>
      </c>
      <c r="AD466" s="38">
        <v>725.16095663750036</v>
      </c>
      <c r="AE466" s="38">
        <v>0</v>
      </c>
      <c r="AF466" s="38">
        <v>80284.279000219045</v>
      </c>
      <c r="AG466" s="146">
        <v>144100</v>
      </c>
      <c r="AH466" s="38">
        <v>151326</v>
      </c>
      <c r="AI466" s="38">
        <v>3507</v>
      </c>
      <c r="AJ466" s="38">
        <v>10733</v>
      </c>
      <c r="AK466" s="38">
        <v>7226</v>
      </c>
      <c r="AL466" s="38">
        <v>140593</v>
      </c>
      <c r="AM466" s="38">
        <v>140593</v>
      </c>
      <c r="AN466" s="38">
        <v>0</v>
      </c>
      <c r="AO466" s="38">
        <v>145224.27210799998</v>
      </c>
      <c r="AP466" s="38">
        <v>137998.27210799998</v>
      </c>
      <c r="AQ466" s="38">
        <v>7226</v>
      </c>
      <c r="AR466" s="38">
        <v>-139832</v>
      </c>
      <c r="AS466" s="38">
        <v>0</v>
      </c>
    </row>
    <row r="467" spans="2:45" s="1" customFormat="1" ht="14.25" x14ac:dyDescent="0.2">
      <c r="B467" s="33" t="s">
        <v>1808</v>
      </c>
      <c r="C467" s="34" t="s">
        <v>1004</v>
      </c>
      <c r="D467" s="33" t="s">
        <v>1005</v>
      </c>
      <c r="E467" s="33" t="s">
        <v>13</v>
      </c>
      <c r="F467" s="33" t="s">
        <v>11</v>
      </c>
      <c r="G467" s="33" t="s">
        <v>16</v>
      </c>
      <c r="H467" s="33" t="s">
        <v>36</v>
      </c>
      <c r="I467" s="33" t="s">
        <v>10</v>
      </c>
      <c r="J467" s="33" t="s">
        <v>20</v>
      </c>
      <c r="K467" s="33" t="s">
        <v>1006</v>
      </c>
      <c r="L467" s="37">
        <v>42773</v>
      </c>
      <c r="M467" s="162">
        <v>2223444.892761</v>
      </c>
      <c r="N467" s="38">
        <v>-2626068.4</v>
      </c>
      <c r="O467" s="38">
        <v>1921479.6644732589</v>
      </c>
      <c r="P467" s="31">
        <v>18203.49276100006</v>
      </c>
      <c r="Q467" s="39">
        <v>209986.60414099999</v>
      </c>
      <c r="R467" s="40">
        <v>0</v>
      </c>
      <c r="S467" s="40">
        <v>96672.40522289426</v>
      </c>
      <c r="T467" s="40">
        <v>1634276.1798092588</v>
      </c>
      <c r="U467" s="41">
        <v>1730957.9191779918</v>
      </c>
      <c r="V467" s="42">
        <v>1940944.5233189918</v>
      </c>
      <c r="W467" s="38">
        <v>1959148.0160799918</v>
      </c>
      <c r="X467" s="38">
        <v>1959138.681934153</v>
      </c>
      <c r="Y467" s="37">
        <v>9.3341458388604224</v>
      </c>
      <c r="Z467" s="155">
        <v>61423.505280831836</v>
      </c>
      <c r="AA467" s="38">
        <v>90278.359640884242</v>
      </c>
      <c r="AB467" s="38">
        <v>427305.32518907043</v>
      </c>
      <c r="AC467" s="38">
        <v>179292.14</v>
      </c>
      <c r="AD467" s="38">
        <v>31422.63090866229</v>
      </c>
      <c r="AE467" s="38">
        <v>22768.880000000001</v>
      </c>
      <c r="AF467" s="38">
        <v>812490.84101944882</v>
      </c>
      <c r="AG467" s="146">
        <v>1425670</v>
      </c>
      <c r="AH467" s="38">
        <v>1538970</v>
      </c>
      <c r="AI467" s="38">
        <v>0</v>
      </c>
      <c r="AJ467" s="38">
        <v>113300</v>
      </c>
      <c r="AK467" s="38">
        <v>113300</v>
      </c>
      <c r="AL467" s="38">
        <v>1425670</v>
      </c>
      <c r="AM467" s="38">
        <v>1425670</v>
      </c>
      <c r="AN467" s="38">
        <v>0</v>
      </c>
      <c r="AO467" s="38">
        <v>18203.49276100006</v>
      </c>
      <c r="AP467" s="38">
        <v>-95096.50723899994</v>
      </c>
      <c r="AQ467" s="38">
        <v>113300</v>
      </c>
      <c r="AR467" s="38">
        <v>-2766068.4</v>
      </c>
      <c r="AS467" s="38">
        <v>140000</v>
      </c>
    </row>
    <row r="468" spans="2:45" s="1" customFormat="1" ht="14.25" x14ac:dyDescent="0.2">
      <c r="B468" s="33" t="s">
        <v>1808</v>
      </c>
      <c r="C468" s="34" t="s">
        <v>1100</v>
      </c>
      <c r="D468" s="33" t="s">
        <v>1101</v>
      </c>
      <c r="E468" s="33" t="s">
        <v>13</v>
      </c>
      <c r="F468" s="33" t="s">
        <v>11</v>
      </c>
      <c r="G468" s="33" t="s">
        <v>16</v>
      </c>
      <c r="H468" s="33" t="s">
        <v>36</v>
      </c>
      <c r="I468" s="33" t="s">
        <v>10</v>
      </c>
      <c r="J468" s="33" t="s">
        <v>18</v>
      </c>
      <c r="K468" s="33" t="s">
        <v>1102</v>
      </c>
      <c r="L468" s="37">
        <v>6381</v>
      </c>
      <c r="M468" s="162">
        <v>426060.13306699996</v>
      </c>
      <c r="N468" s="38">
        <v>-112621</v>
      </c>
      <c r="O468" s="38">
        <v>85362.215910314568</v>
      </c>
      <c r="P468" s="31">
        <v>367877.16606699995</v>
      </c>
      <c r="Q468" s="39">
        <v>35997.710157000001</v>
      </c>
      <c r="R468" s="40">
        <v>0</v>
      </c>
      <c r="S468" s="40">
        <v>10936.845921147058</v>
      </c>
      <c r="T468" s="40">
        <v>1825.1540788529419</v>
      </c>
      <c r="U468" s="41">
        <v>12762.068819126245</v>
      </c>
      <c r="V468" s="42">
        <v>48759.778976126247</v>
      </c>
      <c r="W468" s="38">
        <v>416636.94504312618</v>
      </c>
      <c r="X468" s="38">
        <v>20506.586102147005</v>
      </c>
      <c r="Y468" s="37">
        <v>396130.35894097917</v>
      </c>
      <c r="Z468" s="155">
        <v>0</v>
      </c>
      <c r="AA468" s="38">
        <v>11703.929843611149</v>
      </c>
      <c r="AB468" s="38">
        <v>39267.810165928073</v>
      </c>
      <c r="AC468" s="38">
        <v>26747.32</v>
      </c>
      <c r="AD468" s="38">
        <v>1438</v>
      </c>
      <c r="AE468" s="38">
        <v>2669.21</v>
      </c>
      <c r="AF468" s="38">
        <v>81826.270009539221</v>
      </c>
      <c r="AG468" s="146">
        <v>32300</v>
      </c>
      <c r="AH468" s="38">
        <v>82041.032999999996</v>
      </c>
      <c r="AI468" s="38">
        <v>0</v>
      </c>
      <c r="AJ468" s="38">
        <v>11894.7</v>
      </c>
      <c r="AK468" s="38">
        <v>11894.7</v>
      </c>
      <c r="AL468" s="38">
        <v>32300</v>
      </c>
      <c r="AM468" s="38">
        <v>70146.332999999999</v>
      </c>
      <c r="AN468" s="38">
        <v>37846.332999999999</v>
      </c>
      <c r="AO468" s="38">
        <v>367877.16606699995</v>
      </c>
      <c r="AP468" s="38">
        <v>318136.13306699996</v>
      </c>
      <c r="AQ468" s="38">
        <v>49741.032999999996</v>
      </c>
      <c r="AR468" s="38">
        <v>-112621</v>
      </c>
      <c r="AS468" s="38">
        <v>0</v>
      </c>
    </row>
    <row r="469" spans="2:45" s="1" customFormat="1" ht="14.25" x14ac:dyDescent="0.2">
      <c r="B469" s="33" t="s">
        <v>1808</v>
      </c>
      <c r="C469" s="34" t="s">
        <v>389</v>
      </c>
      <c r="D469" s="33" t="s">
        <v>390</v>
      </c>
      <c r="E469" s="33" t="s">
        <v>13</v>
      </c>
      <c r="F469" s="33" t="s">
        <v>11</v>
      </c>
      <c r="G469" s="33" t="s">
        <v>16</v>
      </c>
      <c r="H469" s="33" t="s">
        <v>36</v>
      </c>
      <c r="I469" s="33" t="s">
        <v>10</v>
      </c>
      <c r="J469" s="33" t="s">
        <v>18</v>
      </c>
      <c r="K469" s="33" t="s">
        <v>391</v>
      </c>
      <c r="L469" s="37">
        <v>8580</v>
      </c>
      <c r="M469" s="162">
        <v>331893.68002199999</v>
      </c>
      <c r="N469" s="38">
        <v>-199026</v>
      </c>
      <c r="O469" s="38">
        <v>112514.01907614498</v>
      </c>
      <c r="P469" s="31">
        <v>171325.68002199999</v>
      </c>
      <c r="Q469" s="39">
        <v>26394.074906000002</v>
      </c>
      <c r="R469" s="40">
        <v>0</v>
      </c>
      <c r="S469" s="40">
        <v>17314.943940578076</v>
      </c>
      <c r="T469" s="40">
        <v>-8.3735339713566646</v>
      </c>
      <c r="U469" s="41">
        <v>17306.663732343568</v>
      </c>
      <c r="V469" s="42">
        <v>43700.738638343566</v>
      </c>
      <c r="W469" s="38">
        <v>215026.41866034357</v>
      </c>
      <c r="X469" s="38">
        <v>32465.519888578099</v>
      </c>
      <c r="Y469" s="37">
        <v>182560.89877176547</v>
      </c>
      <c r="Z469" s="155">
        <v>0</v>
      </c>
      <c r="AA469" s="38">
        <v>17496.170915053968</v>
      </c>
      <c r="AB469" s="38">
        <v>49646.307432563342</v>
      </c>
      <c r="AC469" s="38">
        <v>35964.9</v>
      </c>
      <c r="AD469" s="38">
        <v>2934.6522499999996</v>
      </c>
      <c r="AE469" s="38">
        <v>59</v>
      </c>
      <c r="AF469" s="38">
        <v>106101.03059761731</v>
      </c>
      <c r="AG469" s="146">
        <v>207706</v>
      </c>
      <c r="AH469" s="38">
        <v>210906</v>
      </c>
      <c r="AI469" s="38">
        <v>0</v>
      </c>
      <c r="AJ469" s="38">
        <v>3200</v>
      </c>
      <c r="AK469" s="38">
        <v>3200</v>
      </c>
      <c r="AL469" s="38">
        <v>207706</v>
      </c>
      <c r="AM469" s="38">
        <v>207706</v>
      </c>
      <c r="AN469" s="38">
        <v>0</v>
      </c>
      <c r="AO469" s="38">
        <v>171325.68002199999</v>
      </c>
      <c r="AP469" s="38">
        <v>168125.68002199999</v>
      </c>
      <c r="AQ469" s="38">
        <v>3200</v>
      </c>
      <c r="AR469" s="38">
        <v>-199026</v>
      </c>
      <c r="AS469" s="38">
        <v>0</v>
      </c>
    </row>
    <row r="470" spans="2:45" s="1" customFormat="1" ht="14.25" x14ac:dyDescent="0.2">
      <c r="B470" s="33" t="s">
        <v>1808</v>
      </c>
      <c r="C470" s="34" t="s">
        <v>1280</v>
      </c>
      <c r="D470" s="33" t="s">
        <v>1281</v>
      </c>
      <c r="E470" s="33" t="s">
        <v>13</v>
      </c>
      <c r="F470" s="33" t="s">
        <v>11</v>
      </c>
      <c r="G470" s="33" t="s">
        <v>16</v>
      </c>
      <c r="H470" s="33" t="s">
        <v>36</v>
      </c>
      <c r="I470" s="33" t="s">
        <v>10</v>
      </c>
      <c r="J470" s="33" t="s">
        <v>18</v>
      </c>
      <c r="K470" s="33" t="s">
        <v>1282</v>
      </c>
      <c r="L470" s="37">
        <v>6597</v>
      </c>
      <c r="M470" s="162">
        <v>182768.982945</v>
      </c>
      <c r="N470" s="38">
        <v>-64575</v>
      </c>
      <c r="O470" s="38">
        <v>24040.680943155985</v>
      </c>
      <c r="P470" s="31">
        <v>9488.7829449999845</v>
      </c>
      <c r="Q470" s="39">
        <v>14542.068589</v>
      </c>
      <c r="R470" s="40">
        <v>0</v>
      </c>
      <c r="S470" s="40">
        <v>11035.504510861381</v>
      </c>
      <c r="T470" s="40">
        <v>8012.2496922957544</v>
      </c>
      <c r="U470" s="41">
        <v>19047.856918233236</v>
      </c>
      <c r="V470" s="42">
        <v>33589.925507233238</v>
      </c>
      <c r="W470" s="38">
        <v>43078.708452233222</v>
      </c>
      <c r="X470" s="38">
        <v>30357.466814017382</v>
      </c>
      <c r="Y470" s="37">
        <v>12721.241638215841</v>
      </c>
      <c r="Z470" s="155">
        <v>0</v>
      </c>
      <c r="AA470" s="38">
        <v>11606.533929907924</v>
      </c>
      <c r="AB470" s="38">
        <v>58940.081387274033</v>
      </c>
      <c r="AC470" s="38">
        <v>27652.73</v>
      </c>
      <c r="AD470" s="38">
        <v>385.5</v>
      </c>
      <c r="AE470" s="38">
        <v>1124.71</v>
      </c>
      <c r="AF470" s="38">
        <v>99709.555317181963</v>
      </c>
      <c r="AG470" s="146">
        <v>90615</v>
      </c>
      <c r="AH470" s="38">
        <v>107005.8</v>
      </c>
      <c r="AI470" s="38">
        <v>0</v>
      </c>
      <c r="AJ470" s="38">
        <v>16390.8</v>
      </c>
      <c r="AK470" s="38">
        <v>16390.8</v>
      </c>
      <c r="AL470" s="38">
        <v>90615</v>
      </c>
      <c r="AM470" s="38">
        <v>90615</v>
      </c>
      <c r="AN470" s="38">
        <v>0</v>
      </c>
      <c r="AO470" s="38">
        <v>9488.7829449999845</v>
      </c>
      <c r="AP470" s="38">
        <v>-6902.0170550000148</v>
      </c>
      <c r="AQ470" s="38">
        <v>16390.8</v>
      </c>
      <c r="AR470" s="38">
        <v>-64575</v>
      </c>
      <c r="AS470" s="38">
        <v>0</v>
      </c>
    </row>
    <row r="471" spans="2:45" s="1" customFormat="1" ht="14.25" x14ac:dyDescent="0.2">
      <c r="B471" s="33" t="s">
        <v>1808</v>
      </c>
      <c r="C471" s="34" t="s">
        <v>1574</v>
      </c>
      <c r="D471" s="33" t="s">
        <v>1575</v>
      </c>
      <c r="E471" s="33" t="s">
        <v>13</v>
      </c>
      <c r="F471" s="33" t="s">
        <v>11</v>
      </c>
      <c r="G471" s="33" t="s">
        <v>16</v>
      </c>
      <c r="H471" s="33" t="s">
        <v>36</v>
      </c>
      <c r="I471" s="33" t="s">
        <v>10</v>
      </c>
      <c r="J471" s="33" t="s">
        <v>12</v>
      </c>
      <c r="K471" s="33" t="s">
        <v>1576</v>
      </c>
      <c r="L471" s="37">
        <v>3197</v>
      </c>
      <c r="M471" s="162">
        <v>87749.491534999994</v>
      </c>
      <c r="N471" s="38">
        <v>-55137</v>
      </c>
      <c r="O471" s="38">
        <v>48017</v>
      </c>
      <c r="P471" s="31">
        <v>73000.921535000001</v>
      </c>
      <c r="Q471" s="39">
        <v>8370.3329109999995</v>
      </c>
      <c r="R471" s="40">
        <v>0</v>
      </c>
      <c r="S471" s="40">
        <v>5201.6427325734267</v>
      </c>
      <c r="T471" s="40">
        <v>1192.3572674265733</v>
      </c>
      <c r="U471" s="41">
        <v>6394.0344796656645</v>
      </c>
      <c r="V471" s="42">
        <v>14764.367390665664</v>
      </c>
      <c r="W471" s="38">
        <v>87765.288925665664</v>
      </c>
      <c r="X471" s="38">
        <v>9753.0801235734252</v>
      </c>
      <c r="Y471" s="37">
        <v>78012.208802092238</v>
      </c>
      <c r="Z471" s="155">
        <v>0</v>
      </c>
      <c r="AA471" s="38">
        <v>1978.7016746987092</v>
      </c>
      <c r="AB471" s="38">
        <v>18876.2195333536</v>
      </c>
      <c r="AC471" s="38">
        <v>13400.91</v>
      </c>
      <c r="AD471" s="38">
        <v>666.42740420624978</v>
      </c>
      <c r="AE471" s="38">
        <v>0</v>
      </c>
      <c r="AF471" s="38">
        <v>34922.258612258564</v>
      </c>
      <c r="AG471" s="146">
        <v>23666</v>
      </c>
      <c r="AH471" s="38">
        <v>42894.43</v>
      </c>
      <c r="AI471" s="38">
        <v>0</v>
      </c>
      <c r="AJ471" s="38">
        <v>7120</v>
      </c>
      <c r="AK471" s="38">
        <v>7120</v>
      </c>
      <c r="AL471" s="38">
        <v>23666</v>
      </c>
      <c r="AM471" s="38">
        <v>35774.43</v>
      </c>
      <c r="AN471" s="38">
        <v>12108.43</v>
      </c>
      <c r="AO471" s="38">
        <v>73000.921535000001</v>
      </c>
      <c r="AP471" s="38">
        <v>53772.491535000001</v>
      </c>
      <c r="AQ471" s="38">
        <v>19228.429999999993</v>
      </c>
      <c r="AR471" s="38">
        <v>-55137</v>
      </c>
      <c r="AS471" s="38">
        <v>0</v>
      </c>
    </row>
    <row r="472" spans="2:45" s="1" customFormat="1" ht="14.25" x14ac:dyDescent="0.2">
      <c r="B472" s="33" t="s">
        <v>1808</v>
      </c>
      <c r="C472" s="34" t="s">
        <v>1621</v>
      </c>
      <c r="D472" s="33" t="s">
        <v>1622</v>
      </c>
      <c r="E472" s="33" t="s">
        <v>13</v>
      </c>
      <c r="F472" s="33" t="s">
        <v>11</v>
      </c>
      <c r="G472" s="33" t="s">
        <v>16</v>
      </c>
      <c r="H472" s="33" t="s">
        <v>36</v>
      </c>
      <c r="I472" s="33" t="s">
        <v>10</v>
      </c>
      <c r="J472" s="33" t="s">
        <v>12</v>
      </c>
      <c r="K472" s="33" t="s">
        <v>1623</v>
      </c>
      <c r="L472" s="37">
        <v>4009</v>
      </c>
      <c r="M472" s="162">
        <v>99409.078148999979</v>
      </c>
      <c r="N472" s="38">
        <v>-35465</v>
      </c>
      <c r="O472" s="38">
        <v>13073.927274881626</v>
      </c>
      <c r="P472" s="31">
        <v>135598.57814899998</v>
      </c>
      <c r="Q472" s="39">
        <v>9926.2867659999993</v>
      </c>
      <c r="R472" s="40">
        <v>0</v>
      </c>
      <c r="S472" s="40">
        <v>8685.3463851461929</v>
      </c>
      <c r="T472" s="40">
        <v>-36.064963920716764</v>
      </c>
      <c r="U472" s="41">
        <v>8649.3280625034931</v>
      </c>
      <c r="V472" s="42">
        <v>18575.614828503494</v>
      </c>
      <c r="W472" s="38">
        <v>154174.19297750347</v>
      </c>
      <c r="X472" s="38">
        <v>16285.024472146237</v>
      </c>
      <c r="Y472" s="37">
        <v>137889.16850535723</v>
      </c>
      <c r="Z472" s="155">
        <v>0</v>
      </c>
      <c r="AA472" s="38">
        <v>4288.8115329590073</v>
      </c>
      <c r="AB472" s="38">
        <v>19547.69448706794</v>
      </c>
      <c r="AC472" s="38">
        <v>16804.580000000002</v>
      </c>
      <c r="AD472" s="38">
        <v>674.27499999999998</v>
      </c>
      <c r="AE472" s="38">
        <v>1019.95</v>
      </c>
      <c r="AF472" s="38">
        <v>42335.311020026951</v>
      </c>
      <c r="AG472" s="146">
        <v>64506</v>
      </c>
      <c r="AH472" s="38">
        <v>71654.5</v>
      </c>
      <c r="AI472" s="38">
        <v>0</v>
      </c>
      <c r="AJ472" s="38">
        <v>7148.5</v>
      </c>
      <c r="AK472" s="38">
        <v>7148.5</v>
      </c>
      <c r="AL472" s="38">
        <v>64506</v>
      </c>
      <c r="AM472" s="38">
        <v>64506</v>
      </c>
      <c r="AN472" s="38">
        <v>0</v>
      </c>
      <c r="AO472" s="38">
        <v>135598.57814899998</v>
      </c>
      <c r="AP472" s="38">
        <v>128450.07814899998</v>
      </c>
      <c r="AQ472" s="38">
        <v>7148.5</v>
      </c>
      <c r="AR472" s="38">
        <v>-35465</v>
      </c>
      <c r="AS472" s="38">
        <v>0</v>
      </c>
    </row>
    <row r="473" spans="2:45" s="1" customFormat="1" ht="14.25" x14ac:dyDescent="0.2">
      <c r="B473" s="33" t="s">
        <v>1808</v>
      </c>
      <c r="C473" s="34" t="s">
        <v>574</v>
      </c>
      <c r="D473" s="33" t="s">
        <v>575</v>
      </c>
      <c r="E473" s="33" t="s">
        <v>13</v>
      </c>
      <c r="F473" s="33" t="s">
        <v>11</v>
      </c>
      <c r="G473" s="33" t="s">
        <v>16</v>
      </c>
      <c r="H473" s="33" t="s">
        <v>36</v>
      </c>
      <c r="I473" s="33" t="s">
        <v>10</v>
      </c>
      <c r="J473" s="33" t="s">
        <v>21</v>
      </c>
      <c r="K473" s="33" t="s">
        <v>576</v>
      </c>
      <c r="L473" s="37">
        <v>11262</v>
      </c>
      <c r="M473" s="162">
        <v>325238.05004399997</v>
      </c>
      <c r="N473" s="38">
        <v>-104469</v>
      </c>
      <c r="O473" s="38">
        <v>39679.289309763131</v>
      </c>
      <c r="P473" s="31">
        <v>220199.55004399997</v>
      </c>
      <c r="Q473" s="39">
        <v>27098.757365000001</v>
      </c>
      <c r="R473" s="40">
        <v>0</v>
      </c>
      <c r="S473" s="40">
        <v>21028.931092579507</v>
      </c>
      <c r="T473" s="40">
        <v>1495.0689074204929</v>
      </c>
      <c r="U473" s="41">
        <v>22524.121460742794</v>
      </c>
      <c r="V473" s="42">
        <v>49622.878825742795</v>
      </c>
      <c r="W473" s="38">
        <v>269822.42886974278</v>
      </c>
      <c r="X473" s="38">
        <v>39429.245798579504</v>
      </c>
      <c r="Y473" s="37">
        <v>230393.18307116328</v>
      </c>
      <c r="Z473" s="155">
        <v>0</v>
      </c>
      <c r="AA473" s="38">
        <v>29917.99231439818</v>
      </c>
      <c r="AB473" s="38">
        <v>81257.502801658964</v>
      </c>
      <c r="AC473" s="38">
        <v>47207.07</v>
      </c>
      <c r="AD473" s="38">
        <v>5692.3315048124987</v>
      </c>
      <c r="AE473" s="38">
        <v>13288.58</v>
      </c>
      <c r="AF473" s="38">
        <v>177363.47662086962</v>
      </c>
      <c r="AG473" s="146">
        <v>142694</v>
      </c>
      <c r="AH473" s="38">
        <v>147558.5</v>
      </c>
      <c r="AI473" s="38">
        <v>0</v>
      </c>
      <c r="AJ473" s="38">
        <v>4864.5</v>
      </c>
      <c r="AK473" s="38">
        <v>4864.5</v>
      </c>
      <c r="AL473" s="38">
        <v>142694</v>
      </c>
      <c r="AM473" s="38">
        <v>142694</v>
      </c>
      <c r="AN473" s="38">
        <v>0</v>
      </c>
      <c r="AO473" s="38">
        <v>220199.55004399997</v>
      </c>
      <c r="AP473" s="38">
        <v>215335.05004399997</v>
      </c>
      <c r="AQ473" s="38">
        <v>4864.5</v>
      </c>
      <c r="AR473" s="38">
        <v>-104469</v>
      </c>
      <c r="AS473" s="38">
        <v>0</v>
      </c>
    </row>
    <row r="474" spans="2:45" s="1" customFormat="1" ht="14.25" x14ac:dyDescent="0.2">
      <c r="B474" s="33" t="s">
        <v>1808</v>
      </c>
      <c r="C474" s="34" t="s">
        <v>1424</v>
      </c>
      <c r="D474" s="33" t="s">
        <v>1425</v>
      </c>
      <c r="E474" s="33" t="s">
        <v>13</v>
      </c>
      <c r="F474" s="33" t="s">
        <v>11</v>
      </c>
      <c r="G474" s="33" t="s">
        <v>16</v>
      </c>
      <c r="H474" s="33" t="s">
        <v>36</v>
      </c>
      <c r="I474" s="33" t="s">
        <v>10</v>
      </c>
      <c r="J474" s="33" t="s">
        <v>12</v>
      </c>
      <c r="K474" s="33" t="s">
        <v>1426</v>
      </c>
      <c r="L474" s="37">
        <v>2490</v>
      </c>
      <c r="M474" s="162">
        <v>61545.040500000003</v>
      </c>
      <c r="N474" s="38">
        <v>-71447</v>
      </c>
      <c r="O474" s="38">
        <v>34879.270353054038</v>
      </c>
      <c r="P474" s="31">
        <v>21749.840500000006</v>
      </c>
      <c r="Q474" s="39">
        <v>4463.7664720000002</v>
      </c>
      <c r="R474" s="40">
        <v>0</v>
      </c>
      <c r="S474" s="40">
        <v>3552.047946287078</v>
      </c>
      <c r="T474" s="40">
        <v>9694.5363100982468</v>
      </c>
      <c r="U474" s="41">
        <v>13246.65568863374</v>
      </c>
      <c r="V474" s="42">
        <v>17710.422160633741</v>
      </c>
      <c r="W474" s="38">
        <v>39460.262660633744</v>
      </c>
      <c r="X474" s="38">
        <v>18433.795233341105</v>
      </c>
      <c r="Y474" s="37">
        <v>21026.467427292639</v>
      </c>
      <c r="Z474" s="155">
        <v>0</v>
      </c>
      <c r="AA474" s="38">
        <v>3290.7580213186602</v>
      </c>
      <c r="AB474" s="38">
        <v>11808.547603776315</v>
      </c>
      <c r="AC474" s="38">
        <v>10437.370000000001</v>
      </c>
      <c r="AD474" s="38">
        <v>2191.5</v>
      </c>
      <c r="AE474" s="38">
        <v>0</v>
      </c>
      <c r="AF474" s="38">
        <v>27728.175625094977</v>
      </c>
      <c r="AG474" s="146">
        <v>53332</v>
      </c>
      <c r="AH474" s="38">
        <v>55012.800000000003</v>
      </c>
      <c r="AI474" s="38">
        <v>0</v>
      </c>
      <c r="AJ474" s="38">
        <v>1680.8000000000002</v>
      </c>
      <c r="AK474" s="38">
        <v>1680.8000000000002</v>
      </c>
      <c r="AL474" s="38">
        <v>53332</v>
      </c>
      <c r="AM474" s="38">
        <v>53332</v>
      </c>
      <c r="AN474" s="38">
        <v>0</v>
      </c>
      <c r="AO474" s="38">
        <v>21749.840500000006</v>
      </c>
      <c r="AP474" s="38">
        <v>20069.040500000006</v>
      </c>
      <c r="AQ474" s="38">
        <v>1680.7999999999993</v>
      </c>
      <c r="AR474" s="38">
        <v>-71447</v>
      </c>
      <c r="AS474" s="38">
        <v>0</v>
      </c>
    </row>
    <row r="475" spans="2:45" s="1" customFormat="1" ht="14.25" x14ac:dyDescent="0.2">
      <c r="B475" s="33" t="s">
        <v>1808</v>
      </c>
      <c r="C475" s="34" t="s">
        <v>1780</v>
      </c>
      <c r="D475" s="33" t="s">
        <v>1781</v>
      </c>
      <c r="E475" s="33" t="s">
        <v>13</v>
      </c>
      <c r="F475" s="33" t="s">
        <v>11</v>
      </c>
      <c r="G475" s="33" t="s">
        <v>16</v>
      </c>
      <c r="H475" s="33" t="s">
        <v>36</v>
      </c>
      <c r="I475" s="33" t="s">
        <v>10</v>
      </c>
      <c r="J475" s="33" t="s">
        <v>12</v>
      </c>
      <c r="K475" s="33" t="s">
        <v>1782</v>
      </c>
      <c r="L475" s="37">
        <v>1332</v>
      </c>
      <c r="M475" s="162">
        <v>33080.086085000003</v>
      </c>
      <c r="N475" s="38">
        <v>-7559</v>
      </c>
      <c r="O475" s="38">
        <v>0</v>
      </c>
      <c r="P475" s="31">
        <v>11530.166085000004</v>
      </c>
      <c r="Q475" s="39">
        <v>3530.448351</v>
      </c>
      <c r="R475" s="40">
        <v>0</v>
      </c>
      <c r="S475" s="40">
        <v>3461.6466114299005</v>
      </c>
      <c r="T475" s="40">
        <v>-43.10669376953183</v>
      </c>
      <c r="U475" s="41">
        <v>3418.558352147923</v>
      </c>
      <c r="V475" s="42">
        <v>6949.006703147923</v>
      </c>
      <c r="W475" s="38">
        <v>18479.172788147927</v>
      </c>
      <c r="X475" s="38">
        <v>6490.5873964298953</v>
      </c>
      <c r="Y475" s="37">
        <v>11988.585391718032</v>
      </c>
      <c r="Z475" s="155">
        <v>0</v>
      </c>
      <c r="AA475" s="38">
        <v>6952.7431750475153</v>
      </c>
      <c r="AB475" s="38">
        <v>5172.4530200355111</v>
      </c>
      <c r="AC475" s="38">
        <v>6144.48</v>
      </c>
      <c r="AD475" s="38">
        <v>609.49611870912008</v>
      </c>
      <c r="AE475" s="38">
        <v>0</v>
      </c>
      <c r="AF475" s="38">
        <v>18879.172313792147</v>
      </c>
      <c r="AG475" s="146">
        <v>2870</v>
      </c>
      <c r="AH475" s="38">
        <v>15405.08</v>
      </c>
      <c r="AI475" s="38">
        <v>0</v>
      </c>
      <c r="AJ475" s="38">
        <v>500</v>
      </c>
      <c r="AK475" s="38">
        <v>500</v>
      </c>
      <c r="AL475" s="38">
        <v>2870</v>
      </c>
      <c r="AM475" s="38">
        <v>14905.08</v>
      </c>
      <c r="AN475" s="38">
        <v>12035.08</v>
      </c>
      <c r="AO475" s="38">
        <v>11530.166085000004</v>
      </c>
      <c r="AP475" s="38">
        <v>-1004.9139149999955</v>
      </c>
      <c r="AQ475" s="38">
        <v>12535.080000000002</v>
      </c>
      <c r="AR475" s="38">
        <v>-7559</v>
      </c>
      <c r="AS475" s="38">
        <v>0</v>
      </c>
    </row>
    <row r="476" spans="2:45" s="1" customFormat="1" ht="14.25" x14ac:dyDescent="0.2">
      <c r="B476" s="33" t="s">
        <v>1808</v>
      </c>
      <c r="C476" s="34" t="s">
        <v>285</v>
      </c>
      <c r="D476" s="33" t="s">
        <v>286</v>
      </c>
      <c r="E476" s="33" t="s">
        <v>13</v>
      </c>
      <c r="F476" s="33" t="s">
        <v>11</v>
      </c>
      <c r="G476" s="33" t="s">
        <v>16</v>
      </c>
      <c r="H476" s="33" t="s">
        <v>36</v>
      </c>
      <c r="I476" s="33" t="s">
        <v>10</v>
      </c>
      <c r="J476" s="33" t="s">
        <v>21</v>
      </c>
      <c r="K476" s="33" t="s">
        <v>287</v>
      </c>
      <c r="L476" s="37">
        <v>11190</v>
      </c>
      <c r="M476" s="162">
        <v>407192.66365899995</v>
      </c>
      <c r="N476" s="38">
        <v>-225977</v>
      </c>
      <c r="O476" s="38">
        <v>143159.94964150939</v>
      </c>
      <c r="P476" s="31">
        <v>110161.96365899994</v>
      </c>
      <c r="Q476" s="39">
        <v>27575.478337</v>
      </c>
      <c r="R476" s="40">
        <v>0</v>
      </c>
      <c r="S476" s="40">
        <v>19986.56783429339</v>
      </c>
      <c r="T476" s="40">
        <v>18844.026137692621</v>
      </c>
      <c r="U476" s="41">
        <v>38830.803366089494</v>
      </c>
      <c r="V476" s="42">
        <v>66406.281703089495</v>
      </c>
      <c r="W476" s="38">
        <v>176568.24536208942</v>
      </c>
      <c r="X476" s="38">
        <v>60385.569189802831</v>
      </c>
      <c r="Y476" s="37">
        <v>116182.67617228659</v>
      </c>
      <c r="Z476" s="155">
        <v>0</v>
      </c>
      <c r="AA476" s="38">
        <v>91053.127513586573</v>
      </c>
      <c r="AB476" s="38">
        <v>69316.806931221538</v>
      </c>
      <c r="AC476" s="38">
        <v>46905.27</v>
      </c>
      <c r="AD476" s="38">
        <v>5782.6717557210004</v>
      </c>
      <c r="AE476" s="38">
        <v>509.67</v>
      </c>
      <c r="AF476" s="38">
        <v>213567.54620052912</v>
      </c>
      <c r="AG476" s="146">
        <v>19269</v>
      </c>
      <c r="AH476" s="38">
        <v>130111.29999999999</v>
      </c>
      <c r="AI476" s="38">
        <v>0</v>
      </c>
      <c r="AJ476" s="38">
        <v>4000</v>
      </c>
      <c r="AK476" s="38">
        <v>4000</v>
      </c>
      <c r="AL476" s="38">
        <v>19269</v>
      </c>
      <c r="AM476" s="38">
        <v>126111.29999999999</v>
      </c>
      <c r="AN476" s="38">
        <v>106842.29999999999</v>
      </c>
      <c r="AO476" s="38">
        <v>110161.96365899994</v>
      </c>
      <c r="AP476" s="38">
        <v>-680.33634100004565</v>
      </c>
      <c r="AQ476" s="38">
        <v>110842.29999999999</v>
      </c>
      <c r="AR476" s="38">
        <v>-225977</v>
      </c>
      <c r="AS476" s="38">
        <v>0</v>
      </c>
    </row>
    <row r="477" spans="2:45" s="1" customFormat="1" ht="14.25" x14ac:dyDescent="0.2">
      <c r="B477" s="33" t="s">
        <v>1808</v>
      </c>
      <c r="C477" s="34" t="s">
        <v>419</v>
      </c>
      <c r="D477" s="33" t="s">
        <v>420</v>
      </c>
      <c r="E477" s="33" t="s">
        <v>13</v>
      </c>
      <c r="F477" s="33" t="s">
        <v>11</v>
      </c>
      <c r="G477" s="33" t="s">
        <v>16</v>
      </c>
      <c r="H477" s="33" t="s">
        <v>36</v>
      </c>
      <c r="I477" s="33" t="s">
        <v>10</v>
      </c>
      <c r="J477" s="33" t="s">
        <v>12</v>
      </c>
      <c r="K477" s="33" t="s">
        <v>421</v>
      </c>
      <c r="L477" s="37">
        <v>1682</v>
      </c>
      <c r="M477" s="162">
        <v>93575.213675000006</v>
      </c>
      <c r="N477" s="38">
        <v>-3777</v>
      </c>
      <c r="O477" s="38">
        <v>0</v>
      </c>
      <c r="P477" s="31">
        <v>92912.793675000008</v>
      </c>
      <c r="Q477" s="39">
        <v>9394.9362650000003</v>
      </c>
      <c r="R477" s="40">
        <v>0</v>
      </c>
      <c r="S477" s="40">
        <v>1692.5203520006501</v>
      </c>
      <c r="T477" s="40">
        <v>1671.4796479993499</v>
      </c>
      <c r="U477" s="41">
        <v>3364.018140380872</v>
      </c>
      <c r="V477" s="42">
        <v>12758.954405380871</v>
      </c>
      <c r="W477" s="38">
        <v>105671.74808038087</v>
      </c>
      <c r="X477" s="38">
        <v>3173.4756600006513</v>
      </c>
      <c r="Y477" s="37">
        <v>102498.27242038022</v>
      </c>
      <c r="Z477" s="155">
        <v>0</v>
      </c>
      <c r="AA477" s="38">
        <v>6364.5473466467083</v>
      </c>
      <c r="AB477" s="38">
        <v>7940.0268673149285</v>
      </c>
      <c r="AC477" s="38">
        <v>7050.46</v>
      </c>
      <c r="AD477" s="38">
        <v>437.60654747500001</v>
      </c>
      <c r="AE477" s="38">
        <v>0</v>
      </c>
      <c r="AF477" s="38">
        <v>21792.640761436636</v>
      </c>
      <c r="AG477" s="146">
        <v>8027</v>
      </c>
      <c r="AH477" s="38">
        <v>21154.579999999998</v>
      </c>
      <c r="AI477" s="38">
        <v>1577</v>
      </c>
      <c r="AJ477" s="38">
        <v>2333</v>
      </c>
      <c r="AK477" s="38">
        <v>756</v>
      </c>
      <c r="AL477" s="38">
        <v>6450</v>
      </c>
      <c r="AM477" s="38">
        <v>18821.579999999998</v>
      </c>
      <c r="AN477" s="38">
        <v>12371.579999999998</v>
      </c>
      <c r="AO477" s="38">
        <v>92912.793675000008</v>
      </c>
      <c r="AP477" s="38">
        <v>79785.213675000006</v>
      </c>
      <c r="AQ477" s="38">
        <v>13127.580000000002</v>
      </c>
      <c r="AR477" s="38">
        <v>-3777</v>
      </c>
      <c r="AS477" s="38">
        <v>0</v>
      </c>
    </row>
    <row r="478" spans="2:45" s="1" customFormat="1" ht="14.25" x14ac:dyDescent="0.2">
      <c r="B478" s="33" t="s">
        <v>1808</v>
      </c>
      <c r="C478" s="34" t="s">
        <v>47</v>
      </c>
      <c r="D478" s="33" t="s">
        <v>48</v>
      </c>
      <c r="E478" s="33" t="s">
        <v>13</v>
      </c>
      <c r="F478" s="33" t="s">
        <v>11</v>
      </c>
      <c r="G478" s="33" t="s">
        <v>16</v>
      </c>
      <c r="H478" s="33" t="s">
        <v>36</v>
      </c>
      <c r="I478" s="33" t="s">
        <v>10</v>
      </c>
      <c r="J478" s="33" t="s">
        <v>12</v>
      </c>
      <c r="K478" s="33" t="s">
        <v>49</v>
      </c>
      <c r="L478" s="37">
        <v>3576</v>
      </c>
      <c r="M478" s="162">
        <v>121024.335441</v>
      </c>
      <c r="N478" s="38">
        <v>-33644</v>
      </c>
      <c r="O478" s="38">
        <v>7904.7473835376823</v>
      </c>
      <c r="P478" s="31">
        <v>186012.63544099999</v>
      </c>
      <c r="Q478" s="39">
        <v>10201.648684</v>
      </c>
      <c r="R478" s="40">
        <v>0</v>
      </c>
      <c r="S478" s="40">
        <v>8840.1487497176804</v>
      </c>
      <c r="T478" s="40">
        <v>-91.231518004002282</v>
      </c>
      <c r="U478" s="41">
        <v>8748.9644102781258</v>
      </c>
      <c r="V478" s="42">
        <v>18950.613094278124</v>
      </c>
      <c r="W478" s="38">
        <v>204963.24853527811</v>
      </c>
      <c r="X478" s="38">
        <v>16575.278905717685</v>
      </c>
      <c r="Y478" s="37">
        <v>188387.96962956042</v>
      </c>
      <c r="Z478" s="155">
        <v>0</v>
      </c>
      <c r="AA478" s="38">
        <v>2604.4521830880303</v>
      </c>
      <c r="AB478" s="38">
        <v>28747.972331511814</v>
      </c>
      <c r="AC478" s="38">
        <v>14989.57</v>
      </c>
      <c r="AD478" s="38">
        <v>3794.86</v>
      </c>
      <c r="AE478" s="38">
        <v>1119.2</v>
      </c>
      <c r="AF478" s="38">
        <v>51256.05451459984</v>
      </c>
      <c r="AG478" s="146">
        <v>102380</v>
      </c>
      <c r="AH478" s="38">
        <v>108522.3</v>
      </c>
      <c r="AI478" s="38">
        <v>828</v>
      </c>
      <c r="AJ478" s="38">
        <v>6970.3</v>
      </c>
      <c r="AK478" s="38">
        <v>6142.3</v>
      </c>
      <c r="AL478" s="38">
        <v>101552</v>
      </c>
      <c r="AM478" s="38">
        <v>101552</v>
      </c>
      <c r="AN478" s="38">
        <v>0</v>
      </c>
      <c r="AO478" s="38">
        <v>186012.63544099999</v>
      </c>
      <c r="AP478" s="38">
        <v>179870.335441</v>
      </c>
      <c r="AQ478" s="38">
        <v>6142.2999999999884</v>
      </c>
      <c r="AR478" s="38">
        <v>-33644</v>
      </c>
      <c r="AS478" s="38">
        <v>0</v>
      </c>
    </row>
    <row r="479" spans="2:45" s="1" customFormat="1" ht="14.25" x14ac:dyDescent="0.2">
      <c r="B479" s="33" t="s">
        <v>1808</v>
      </c>
      <c r="C479" s="34" t="s">
        <v>374</v>
      </c>
      <c r="D479" s="33" t="s">
        <v>375</v>
      </c>
      <c r="E479" s="33" t="s">
        <v>13</v>
      </c>
      <c r="F479" s="33" t="s">
        <v>11</v>
      </c>
      <c r="G479" s="33" t="s">
        <v>16</v>
      </c>
      <c r="H479" s="33" t="s">
        <v>36</v>
      </c>
      <c r="I479" s="33" t="s">
        <v>10</v>
      </c>
      <c r="J479" s="33" t="s">
        <v>12</v>
      </c>
      <c r="K479" s="33" t="s">
        <v>376</v>
      </c>
      <c r="L479" s="37">
        <v>3794</v>
      </c>
      <c r="M479" s="162">
        <v>103251.668498</v>
      </c>
      <c r="N479" s="38">
        <v>-64235</v>
      </c>
      <c r="O479" s="38">
        <v>25938.100119671606</v>
      </c>
      <c r="P479" s="31">
        <v>47379.028498</v>
      </c>
      <c r="Q479" s="39">
        <v>7913.6789490000001</v>
      </c>
      <c r="R479" s="40">
        <v>0</v>
      </c>
      <c r="S479" s="40">
        <v>6601.7317291453928</v>
      </c>
      <c r="T479" s="40">
        <v>986.26827085460718</v>
      </c>
      <c r="U479" s="41">
        <v>7588.040918314523</v>
      </c>
      <c r="V479" s="42">
        <v>15501.719867314523</v>
      </c>
      <c r="W479" s="38">
        <v>62880.748365314525</v>
      </c>
      <c r="X479" s="38">
        <v>12378.246992145396</v>
      </c>
      <c r="Y479" s="37">
        <v>50502.501373169129</v>
      </c>
      <c r="Z479" s="155">
        <v>0</v>
      </c>
      <c r="AA479" s="38">
        <v>15624.692815946659</v>
      </c>
      <c r="AB479" s="38">
        <v>26543.655344987488</v>
      </c>
      <c r="AC479" s="38">
        <v>15903.36</v>
      </c>
      <c r="AD479" s="38">
        <v>1257.9003640124999</v>
      </c>
      <c r="AE479" s="38">
        <v>0</v>
      </c>
      <c r="AF479" s="38">
        <v>59329.608524946649</v>
      </c>
      <c r="AG479" s="146">
        <v>36761</v>
      </c>
      <c r="AH479" s="38">
        <v>43475.360000000001</v>
      </c>
      <c r="AI479" s="38">
        <v>0</v>
      </c>
      <c r="AJ479" s="38">
        <v>1020.5</v>
      </c>
      <c r="AK479" s="38">
        <v>1020.5</v>
      </c>
      <c r="AL479" s="38">
        <v>36761</v>
      </c>
      <c r="AM479" s="38">
        <v>42454.86</v>
      </c>
      <c r="AN479" s="38">
        <v>5693.8600000000006</v>
      </c>
      <c r="AO479" s="38">
        <v>47379.028498</v>
      </c>
      <c r="AP479" s="38">
        <v>40664.668497999999</v>
      </c>
      <c r="AQ479" s="38">
        <v>6714.3600000000006</v>
      </c>
      <c r="AR479" s="38">
        <v>-64235</v>
      </c>
      <c r="AS479" s="38">
        <v>0</v>
      </c>
    </row>
    <row r="480" spans="2:45" s="1" customFormat="1" ht="14.25" x14ac:dyDescent="0.2">
      <c r="B480" s="33" t="s">
        <v>1808</v>
      </c>
      <c r="C480" s="34" t="s">
        <v>777</v>
      </c>
      <c r="D480" s="33" t="s">
        <v>778</v>
      </c>
      <c r="E480" s="33" t="s">
        <v>13</v>
      </c>
      <c r="F480" s="33" t="s">
        <v>11</v>
      </c>
      <c r="G480" s="33" t="s">
        <v>16</v>
      </c>
      <c r="H480" s="33" t="s">
        <v>36</v>
      </c>
      <c r="I480" s="33" t="s">
        <v>10</v>
      </c>
      <c r="J480" s="33" t="s">
        <v>21</v>
      </c>
      <c r="K480" s="33" t="s">
        <v>779</v>
      </c>
      <c r="L480" s="37">
        <v>14827</v>
      </c>
      <c r="M480" s="162">
        <v>509016.01642600005</v>
      </c>
      <c r="N480" s="38">
        <v>-290618</v>
      </c>
      <c r="O480" s="38">
        <v>218155.89340150679</v>
      </c>
      <c r="P480" s="31">
        <v>34144.306426000083</v>
      </c>
      <c r="Q480" s="39">
        <v>45105.540535</v>
      </c>
      <c r="R480" s="40">
        <v>0</v>
      </c>
      <c r="S480" s="40">
        <v>33040.534892584117</v>
      </c>
      <c r="T480" s="40">
        <v>139822.06238240362</v>
      </c>
      <c r="U480" s="41">
        <v>172863.52943710217</v>
      </c>
      <c r="V480" s="42">
        <v>217969.06997210218</v>
      </c>
      <c r="W480" s="38">
        <v>252113.37639810226</v>
      </c>
      <c r="X480" s="38">
        <v>229767.51739509081</v>
      </c>
      <c r="Y480" s="37">
        <v>22345.859003011457</v>
      </c>
      <c r="Z480" s="155">
        <v>2112.1277553882919</v>
      </c>
      <c r="AA480" s="38">
        <v>14788.614289422414</v>
      </c>
      <c r="AB480" s="38">
        <v>126182.63802309788</v>
      </c>
      <c r="AC480" s="38">
        <v>62150.53</v>
      </c>
      <c r="AD480" s="38">
        <v>2709.4683361500001</v>
      </c>
      <c r="AE480" s="38">
        <v>3333.61</v>
      </c>
      <c r="AF480" s="38">
        <v>211276.98840405856</v>
      </c>
      <c r="AG480" s="146">
        <v>170110</v>
      </c>
      <c r="AH480" s="38">
        <v>204900.29</v>
      </c>
      <c r="AI480" s="38">
        <v>37800</v>
      </c>
      <c r="AJ480" s="38">
        <v>37800</v>
      </c>
      <c r="AK480" s="38">
        <v>0</v>
      </c>
      <c r="AL480" s="38">
        <v>132310</v>
      </c>
      <c r="AM480" s="38">
        <v>167100.29</v>
      </c>
      <c r="AN480" s="38">
        <v>34790.290000000008</v>
      </c>
      <c r="AO480" s="38">
        <v>34144.306426000083</v>
      </c>
      <c r="AP480" s="38">
        <v>-645.98357399992528</v>
      </c>
      <c r="AQ480" s="38">
        <v>34790.290000000008</v>
      </c>
      <c r="AR480" s="38">
        <v>-290618</v>
      </c>
      <c r="AS480" s="38">
        <v>0</v>
      </c>
    </row>
    <row r="481" spans="2:45" s="1" customFormat="1" ht="14.25" x14ac:dyDescent="0.2">
      <c r="B481" s="33" t="s">
        <v>1808</v>
      </c>
      <c r="C481" s="34" t="s">
        <v>1457</v>
      </c>
      <c r="D481" s="33" t="s">
        <v>1458</v>
      </c>
      <c r="E481" s="33" t="s">
        <v>13</v>
      </c>
      <c r="F481" s="33" t="s">
        <v>11</v>
      </c>
      <c r="G481" s="33" t="s">
        <v>16</v>
      </c>
      <c r="H481" s="33" t="s">
        <v>36</v>
      </c>
      <c r="I481" s="33" t="s">
        <v>10</v>
      </c>
      <c r="J481" s="33" t="s">
        <v>12</v>
      </c>
      <c r="K481" s="33" t="s">
        <v>1459</v>
      </c>
      <c r="L481" s="37">
        <v>2887</v>
      </c>
      <c r="M481" s="162">
        <v>117272.704484</v>
      </c>
      <c r="N481" s="38">
        <v>37613</v>
      </c>
      <c r="O481" s="38">
        <v>0</v>
      </c>
      <c r="P481" s="31">
        <v>208868.70448399999</v>
      </c>
      <c r="Q481" s="39">
        <v>6468.8958929999999</v>
      </c>
      <c r="R481" s="40">
        <v>0</v>
      </c>
      <c r="S481" s="40">
        <v>4016.1909142872569</v>
      </c>
      <c r="T481" s="40">
        <v>1757.8090857127431</v>
      </c>
      <c r="U481" s="41">
        <v>5774.0311363136607</v>
      </c>
      <c r="V481" s="42">
        <v>12242.927029313661</v>
      </c>
      <c r="W481" s="38">
        <v>221111.63151331365</v>
      </c>
      <c r="X481" s="38">
        <v>7530.3579642872501</v>
      </c>
      <c r="Y481" s="37">
        <v>213581.2735490264</v>
      </c>
      <c r="Z481" s="155">
        <v>0</v>
      </c>
      <c r="AA481" s="38">
        <v>1988.0760773809995</v>
      </c>
      <c r="AB481" s="38">
        <v>17395.250045065382</v>
      </c>
      <c r="AC481" s="38">
        <v>12101.48</v>
      </c>
      <c r="AD481" s="38">
        <v>56</v>
      </c>
      <c r="AE481" s="38">
        <v>337.3</v>
      </c>
      <c r="AF481" s="38">
        <v>31878.106122446381</v>
      </c>
      <c r="AG481" s="146">
        <v>61183</v>
      </c>
      <c r="AH481" s="38">
        <v>61183</v>
      </c>
      <c r="AI481" s="38">
        <v>0</v>
      </c>
      <c r="AJ481" s="38">
        <v>0</v>
      </c>
      <c r="AK481" s="38">
        <v>0</v>
      </c>
      <c r="AL481" s="38">
        <v>61183</v>
      </c>
      <c r="AM481" s="38">
        <v>61183</v>
      </c>
      <c r="AN481" s="38">
        <v>0</v>
      </c>
      <c r="AO481" s="38">
        <v>208868.70448399999</v>
      </c>
      <c r="AP481" s="38">
        <v>208868.70448399999</v>
      </c>
      <c r="AQ481" s="38">
        <v>0</v>
      </c>
      <c r="AR481" s="38">
        <v>37613</v>
      </c>
      <c r="AS481" s="38">
        <v>0</v>
      </c>
    </row>
    <row r="482" spans="2:45" s="1" customFormat="1" ht="14.25" x14ac:dyDescent="0.2">
      <c r="B482" s="33" t="s">
        <v>1808</v>
      </c>
      <c r="C482" s="34" t="s">
        <v>1223</v>
      </c>
      <c r="D482" s="33" t="s">
        <v>1224</v>
      </c>
      <c r="E482" s="33" t="s">
        <v>13</v>
      </c>
      <c r="F482" s="33" t="s">
        <v>11</v>
      </c>
      <c r="G482" s="33" t="s">
        <v>16</v>
      </c>
      <c r="H482" s="33" t="s">
        <v>36</v>
      </c>
      <c r="I482" s="33" t="s">
        <v>10</v>
      </c>
      <c r="J482" s="33" t="s">
        <v>18</v>
      </c>
      <c r="K482" s="33" t="s">
        <v>1225</v>
      </c>
      <c r="L482" s="37">
        <v>6124</v>
      </c>
      <c r="M482" s="162">
        <v>238508.55326099999</v>
      </c>
      <c r="N482" s="38">
        <v>-138710</v>
      </c>
      <c r="O482" s="38">
        <v>79807.530731565683</v>
      </c>
      <c r="P482" s="31">
        <v>122024.95326099999</v>
      </c>
      <c r="Q482" s="39">
        <v>19054.531852</v>
      </c>
      <c r="R482" s="40">
        <v>0</v>
      </c>
      <c r="S482" s="40">
        <v>16602.260771434947</v>
      </c>
      <c r="T482" s="40">
        <v>-235.31446504919586</v>
      </c>
      <c r="U482" s="41">
        <v>16367.034565196604</v>
      </c>
      <c r="V482" s="42">
        <v>35421.566417196605</v>
      </c>
      <c r="W482" s="38">
        <v>157446.51967819658</v>
      </c>
      <c r="X482" s="38">
        <v>31129.23894643494</v>
      </c>
      <c r="Y482" s="37">
        <v>126317.28073176164</v>
      </c>
      <c r="Z482" s="155">
        <v>0</v>
      </c>
      <c r="AA482" s="38">
        <v>16138.202469088075</v>
      </c>
      <c r="AB482" s="38">
        <v>36266.241804748388</v>
      </c>
      <c r="AC482" s="38">
        <v>25670.05</v>
      </c>
      <c r="AD482" s="38">
        <v>9799.3561842000017</v>
      </c>
      <c r="AE482" s="38">
        <v>0</v>
      </c>
      <c r="AF482" s="38">
        <v>87873.850458036468</v>
      </c>
      <c r="AG482" s="146">
        <v>101133</v>
      </c>
      <c r="AH482" s="38">
        <v>101538.4</v>
      </c>
      <c r="AI482" s="38">
        <v>0</v>
      </c>
      <c r="AJ482" s="38">
        <v>405.40000000000003</v>
      </c>
      <c r="AK482" s="38">
        <v>405.40000000000003</v>
      </c>
      <c r="AL482" s="38">
        <v>101133</v>
      </c>
      <c r="AM482" s="38">
        <v>101133</v>
      </c>
      <c r="AN482" s="38">
        <v>0</v>
      </c>
      <c r="AO482" s="38">
        <v>122024.95326099999</v>
      </c>
      <c r="AP482" s="38">
        <v>121619.55326099999</v>
      </c>
      <c r="AQ482" s="38">
        <v>405.39999999999418</v>
      </c>
      <c r="AR482" s="38">
        <v>-138710</v>
      </c>
      <c r="AS482" s="38">
        <v>0</v>
      </c>
    </row>
    <row r="483" spans="2:45" s="1" customFormat="1" ht="14.25" x14ac:dyDescent="0.2">
      <c r="B483" s="33" t="s">
        <v>1808</v>
      </c>
      <c r="C483" s="34" t="s">
        <v>499</v>
      </c>
      <c r="D483" s="33" t="s">
        <v>500</v>
      </c>
      <c r="E483" s="33" t="s">
        <v>13</v>
      </c>
      <c r="F483" s="33" t="s">
        <v>11</v>
      </c>
      <c r="G483" s="33" t="s">
        <v>16</v>
      </c>
      <c r="H483" s="33" t="s">
        <v>36</v>
      </c>
      <c r="I483" s="33" t="s">
        <v>10</v>
      </c>
      <c r="J483" s="33" t="s">
        <v>21</v>
      </c>
      <c r="K483" s="33" t="s">
        <v>501</v>
      </c>
      <c r="L483" s="37">
        <v>12629</v>
      </c>
      <c r="M483" s="162">
        <v>598044.24472900003</v>
      </c>
      <c r="N483" s="38">
        <v>-231912</v>
      </c>
      <c r="O483" s="38">
        <v>21681.232603844568</v>
      </c>
      <c r="P483" s="31">
        <v>449862.24472900003</v>
      </c>
      <c r="Q483" s="39">
        <v>49521.147416</v>
      </c>
      <c r="R483" s="40">
        <v>0</v>
      </c>
      <c r="S483" s="40">
        <v>46246.566905160616</v>
      </c>
      <c r="T483" s="40">
        <v>-1134.2713844420286</v>
      </c>
      <c r="U483" s="41">
        <v>45112.538788917984</v>
      </c>
      <c r="V483" s="42">
        <v>94633.686204917991</v>
      </c>
      <c r="W483" s="38">
        <v>544495.93093391799</v>
      </c>
      <c r="X483" s="38">
        <v>86712.312947160564</v>
      </c>
      <c r="Y483" s="37">
        <v>457783.61798675742</v>
      </c>
      <c r="Z483" s="155">
        <v>0</v>
      </c>
      <c r="AA483" s="38">
        <v>107705.29081537038</v>
      </c>
      <c r="AB483" s="38">
        <v>83844.162311167689</v>
      </c>
      <c r="AC483" s="38">
        <v>52937.14</v>
      </c>
      <c r="AD483" s="38">
        <v>2927.335</v>
      </c>
      <c r="AE483" s="38">
        <v>6143.63</v>
      </c>
      <c r="AF483" s="38">
        <v>253557.55812653809</v>
      </c>
      <c r="AG483" s="146">
        <v>325293</v>
      </c>
      <c r="AH483" s="38">
        <v>339389</v>
      </c>
      <c r="AI483" s="38">
        <v>8104</v>
      </c>
      <c r="AJ483" s="38">
        <v>22200</v>
      </c>
      <c r="AK483" s="38">
        <v>14096</v>
      </c>
      <c r="AL483" s="38">
        <v>317189</v>
      </c>
      <c r="AM483" s="38">
        <v>317189</v>
      </c>
      <c r="AN483" s="38">
        <v>0</v>
      </c>
      <c r="AO483" s="38">
        <v>449862.24472900003</v>
      </c>
      <c r="AP483" s="38">
        <v>435766.24472900003</v>
      </c>
      <c r="AQ483" s="38">
        <v>14096</v>
      </c>
      <c r="AR483" s="38">
        <v>-231912</v>
      </c>
      <c r="AS483" s="38">
        <v>0</v>
      </c>
    </row>
    <row r="484" spans="2:45" s="1" customFormat="1" ht="14.25" x14ac:dyDescent="0.2">
      <c r="B484" s="33" t="s">
        <v>1808</v>
      </c>
      <c r="C484" s="34" t="s">
        <v>849</v>
      </c>
      <c r="D484" s="33" t="s">
        <v>850</v>
      </c>
      <c r="E484" s="33" t="s">
        <v>13</v>
      </c>
      <c r="F484" s="33" t="s">
        <v>11</v>
      </c>
      <c r="G484" s="33" t="s">
        <v>16</v>
      </c>
      <c r="H484" s="33" t="s">
        <v>36</v>
      </c>
      <c r="I484" s="33" t="s">
        <v>10</v>
      </c>
      <c r="J484" s="33" t="s">
        <v>12</v>
      </c>
      <c r="K484" s="33" t="s">
        <v>851</v>
      </c>
      <c r="L484" s="37">
        <v>2496</v>
      </c>
      <c r="M484" s="162">
        <v>60257.293357000002</v>
      </c>
      <c r="N484" s="38">
        <v>2959</v>
      </c>
      <c r="O484" s="38">
        <v>0</v>
      </c>
      <c r="P484" s="31">
        <v>56420.293357000002</v>
      </c>
      <c r="Q484" s="39">
        <v>6018.4982790000004</v>
      </c>
      <c r="R484" s="40">
        <v>0</v>
      </c>
      <c r="S484" s="40">
        <v>6074.3833200023328</v>
      </c>
      <c r="T484" s="40">
        <v>-58.494533353496081</v>
      </c>
      <c r="U484" s="41">
        <v>6015.9212273485618</v>
      </c>
      <c r="V484" s="42">
        <v>12034.419506348562</v>
      </c>
      <c r="W484" s="38">
        <v>68454.71286334857</v>
      </c>
      <c r="X484" s="38">
        <v>11389.468725002342</v>
      </c>
      <c r="Y484" s="37">
        <v>57065.244138346228</v>
      </c>
      <c r="Z484" s="155">
        <v>0</v>
      </c>
      <c r="AA484" s="38">
        <v>3662.3782896989246</v>
      </c>
      <c r="AB484" s="38">
        <v>14981.52814876009</v>
      </c>
      <c r="AC484" s="38">
        <v>10462.52</v>
      </c>
      <c r="AD484" s="38">
        <v>1074.3582927</v>
      </c>
      <c r="AE484" s="38">
        <v>233</v>
      </c>
      <c r="AF484" s="38">
        <v>30413.784731159012</v>
      </c>
      <c r="AG484" s="146">
        <v>29022</v>
      </c>
      <c r="AH484" s="38">
        <v>29022</v>
      </c>
      <c r="AI484" s="38">
        <v>0</v>
      </c>
      <c r="AJ484" s="38">
        <v>0</v>
      </c>
      <c r="AK484" s="38">
        <v>0</v>
      </c>
      <c r="AL484" s="38">
        <v>29022</v>
      </c>
      <c r="AM484" s="38">
        <v>29022</v>
      </c>
      <c r="AN484" s="38">
        <v>0</v>
      </c>
      <c r="AO484" s="38">
        <v>56420.293357000002</v>
      </c>
      <c r="AP484" s="38">
        <v>56420.293357000002</v>
      </c>
      <c r="AQ484" s="38">
        <v>0</v>
      </c>
      <c r="AR484" s="38">
        <v>2959</v>
      </c>
      <c r="AS484" s="38">
        <v>0</v>
      </c>
    </row>
    <row r="485" spans="2:45" s="1" customFormat="1" ht="14.25" x14ac:dyDescent="0.2">
      <c r="B485" s="33" t="s">
        <v>1808</v>
      </c>
      <c r="C485" s="34" t="s">
        <v>1648</v>
      </c>
      <c r="D485" s="33" t="s">
        <v>1649</v>
      </c>
      <c r="E485" s="33" t="s">
        <v>13</v>
      </c>
      <c r="F485" s="33" t="s">
        <v>11</v>
      </c>
      <c r="G485" s="33" t="s">
        <v>16</v>
      </c>
      <c r="H485" s="33" t="s">
        <v>36</v>
      </c>
      <c r="I485" s="33" t="s">
        <v>10</v>
      </c>
      <c r="J485" s="33" t="s">
        <v>12</v>
      </c>
      <c r="K485" s="33" t="s">
        <v>1650</v>
      </c>
      <c r="L485" s="37">
        <v>3125</v>
      </c>
      <c r="M485" s="162">
        <v>85237.391218000004</v>
      </c>
      <c r="N485" s="38">
        <v>-50275</v>
      </c>
      <c r="O485" s="38">
        <v>0</v>
      </c>
      <c r="P485" s="31">
        <v>66601.391218000004</v>
      </c>
      <c r="Q485" s="39">
        <v>7086.0865370000001</v>
      </c>
      <c r="R485" s="40">
        <v>0</v>
      </c>
      <c r="S485" s="40">
        <v>6666.3931622882747</v>
      </c>
      <c r="T485" s="40">
        <v>-22.50286314425739</v>
      </c>
      <c r="U485" s="41">
        <v>6643.9261263439275</v>
      </c>
      <c r="V485" s="42">
        <v>13730.012663343929</v>
      </c>
      <c r="W485" s="38">
        <v>80331.403881343926</v>
      </c>
      <c r="X485" s="38">
        <v>12499.487179288262</v>
      </c>
      <c r="Y485" s="37">
        <v>67831.916702055663</v>
      </c>
      <c r="Z485" s="155">
        <v>0</v>
      </c>
      <c r="AA485" s="38">
        <v>2913.3418366143701</v>
      </c>
      <c r="AB485" s="38">
        <v>13364.175738238677</v>
      </c>
      <c r="AC485" s="38">
        <v>13099.1</v>
      </c>
      <c r="AD485" s="38">
        <v>1914.3379047853496</v>
      </c>
      <c r="AE485" s="38">
        <v>0</v>
      </c>
      <c r="AF485" s="38">
        <v>31290.955479638396</v>
      </c>
      <c r="AG485" s="146">
        <v>50708</v>
      </c>
      <c r="AH485" s="38">
        <v>51900</v>
      </c>
      <c r="AI485" s="38">
        <v>0</v>
      </c>
      <c r="AJ485" s="38">
        <v>1192</v>
      </c>
      <c r="AK485" s="38">
        <v>1192</v>
      </c>
      <c r="AL485" s="38">
        <v>50708</v>
      </c>
      <c r="AM485" s="38">
        <v>50708</v>
      </c>
      <c r="AN485" s="38">
        <v>0</v>
      </c>
      <c r="AO485" s="38">
        <v>66601.391218000004</v>
      </c>
      <c r="AP485" s="38">
        <v>65409.391218000004</v>
      </c>
      <c r="AQ485" s="38">
        <v>1192</v>
      </c>
      <c r="AR485" s="38">
        <v>-50275</v>
      </c>
      <c r="AS485" s="38">
        <v>0</v>
      </c>
    </row>
    <row r="486" spans="2:45" s="1" customFormat="1" ht="14.25" x14ac:dyDescent="0.2">
      <c r="B486" s="33" t="s">
        <v>1808</v>
      </c>
      <c r="C486" s="34" t="s">
        <v>422</v>
      </c>
      <c r="D486" s="33" t="s">
        <v>423</v>
      </c>
      <c r="E486" s="33" t="s">
        <v>13</v>
      </c>
      <c r="F486" s="33" t="s">
        <v>11</v>
      </c>
      <c r="G486" s="33" t="s">
        <v>16</v>
      </c>
      <c r="H486" s="33" t="s">
        <v>36</v>
      </c>
      <c r="I486" s="33" t="s">
        <v>10</v>
      </c>
      <c r="J486" s="33" t="s">
        <v>18</v>
      </c>
      <c r="K486" s="33" t="s">
        <v>424</v>
      </c>
      <c r="L486" s="37">
        <v>5986</v>
      </c>
      <c r="M486" s="162">
        <v>215259.22323199999</v>
      </c>
      <c r="N486" s="38">
        <v>-42608</v>
      </c>
      <c r="O486" s="38">
        <v>0</v>
      </c>
      <c r="P486" s="31">
        <v>195112.22323200002</v>
      </c>
      <c r="Q486" s="39">
        <v>12916.931521</v>
      </c>
      <c r="R486" s="40">
        <v>0</v>
      </c>
      <c r="S486" s="40">
        <v>9108.3077417177847</v>
      </c>
      <c r="T486" s="40">
        <v>2863.6922582822153</v>
      </c>
      <c r="U486" s="41">
        <v>11972.064559048691</v>
      </c>
      <c r="V486" s="42">
        <v>24888.996080048692</v>
      </c>
      <c r="W486" s="38">
        <v>220001.21931204872</v>
      </c>
      <c r="X486" s="38">
        <v>17078.077015717805</v>
      </c>
      <c r="Y486" s="37">
        <v>202923.14229633092</v>
      </c>
      <c r="Z486" s="155">
        <v>0</v>
      </c>
      <c r="AA486" s="38">
        <v>4010.672016140838</v>
      </c>
      <c r="AB486" s="38">
        <v>35724.865321939826</v>
      </c>
      <c r="AC486" s="38">
        <v>25091.59</v>
      </c>
      <c r="AD486" s="38">
        <v>3621.6038553374992</v>
      </c>
      <c r="AE486" s="38">
        <v>1917.75</v>
      </c>
      <c r="AF486" s="38">
        <v>70366.481193418163</v>
      </c>
      <c r="AG486" s="146">
        <v>92872</v>
      </c>
      <c r="AH486" s="38">
        <v>95823</v>
      </c>
      <c r="AI486" s="38">
        <v>0</v>
      </c>
      <c r="AJ486" s="38">
        <v>2951</v>
      </c>
      <c r="AK486" s="38">
        <v>2951</v>
      </c>
      <c r="AL486" s="38">
        <v>92872</v>
      </c>
      <c r="AM486" s="38">
        <v>92872</v>
      </c>
      <c r="AN486" s="38">
        <v>0</v>
      </c>
      <c r="AO486" s="38">
        <v>195112.22323200002</v>
      </c>
      <c r="AP486" s="38">
        <v>192161.22323200002</v>
      </c>
      <c r="AQ486" s="38">
        <v>2951</v>
      </c>
      <c r="AR486" s="38">
        <v>-42608</v>
      </c>
      <c r="AS486" s="38">
        <v>0</v>
      </c>
    </row>
    <row r="487" spans="2:45" s="1" customFormat="1" ht="14.25" x14ac:dyDescent="0.2">
      <c r="B487" s="33" t="s">
        <v>1808</v>
      </c>
      <c r="C487" s="34" t="s">
        <v>508</v>
      </c>
      <c r="D487" s="33" t="s">
        <v>509</v>
      </c>
      <c r="E487" s="33" t="s">
        <v>13</v>
      </c>
      <c r="F487" s="33" t="s">
        <v>11</v>
      </c>
      <c r="G487" s="33" t="s">
        <v>16</v>
      </c>
      <c r="H487" s="33" t="s">
        <v>36</v>
      </c>
      <c r="I487" s="33" t="s">
        <v>10</v>
      </c>
      <c r="J487" s="33" t="s">
        <v>21</v>
      </c>
      <c r="K487" s="33" t="s">
        <v>510</v>
      </c>
      <c r="L487" s="37">
        <v>11892</v>
      </c>
      <c r="M487" s="162">
        <v>445962.59224500007</v>
      </c>
      <c r="N487" s="38">
        <v>-117242</v>
      </c>
      <c r="O487" s="38">
        <v>33612.346593012495</v>
      </c>
      <c r="P487" s="31">
        <v>367514.23224500008</v>
      </c>
      <c r="Q487" s="39">
        <v>32682.318334</v>
      </c>
      <c r="R487" s="40">
        <v>0</v>
      </c>
      <c r="S487" s="40">
        <v>27882.324739439278</v>
      </c>
      <c r="T487" s="40">
        <v>-221.48308157970678</v>
      </c>
      <c r="U487" s="41">
        <v>27660.990819037608</v>
      </c>
      <c r="V487" s="42">
        <v>60343.309153037611</v>
      </c>
      <c r="W487" s="38">
        <v>427857.54139803769</v>
      </c>
      <c r="X487" s="38">
        <v>52279.358886439295</v>
      </c>
      <c r="Y487" s="37">
        <v>375578.1825115984</v>
      </c>
      <c r="Z487" s="155">
        <v>0</v>
      </c>
      <c r="AA487" s="38">
        <v>14760.2656347473</v>
      </c>
      <c r="AB487" s="38">
        <v>67478.704229761701</v>
      </c>
      <c r="AC487" s="38">
        <v>49847.85</v>
      </c>
      <c r="AD487" s="38">
        <v>4134.5840589999998</v>
      </c>
      <c r="AE487" s="38">
        <v>670.6</v>
      </c>
      <c r="AF487" s="38">
        <v>136892.00392350898</v>
      </c>
      <c r="AG487" s="146">
        <v>75134</v>
      </c>
      <c r="AH487" s="38">
        <v>165544.64000000001</v>
      </c>
      <c r="AI487" s="38">
        <v>0</v>
      </c>
      <c r="AJ487" s="38">
        <v>31521.800000000003</v>
      </c>
      <c r="AK487" s="38">
        <v>31521.800000000003</v>
      </c>
      <c r="AL487" s="38">
        <v>75134</v>
      </c>
      <c r="AM487" s="38">
        <v>134022.84</v>
      </c>
      <c r="AN487" s="38">
        <v>58888.84</v>
      </c>
      <c r="AO487" s="38">
        <v>367514.23224500008</v>
      </c>
      <c r="AP487" s="38">
        <v>277103.59224500007</v>
      </c>
      <c r="AQ487" s="38">
        <v>90410.640000000014</v>
      </c>
      <c r="AR487" s="38">
        <v>-117242</v>
      </c>
      <c r="AS487" s="38">
        <v>0</v>
      </c>
    </row>
    <row r="488" spans="2:45" s="1" customFormat="1" ht="14.25" x14ac:dyDescent="0.2">
      <c r="B488" s="33" t="s">
        <v>1808</v>
      </c>
      <c r="C488" s="34" t="s">
        <v>1550</v>
      </c>
      <c r="D488" s="33" t="s">
        <v>1551</v>
      </c>
      <c r="E488" s="33" t="s">
        <v>13</v>
      </c>
      <c r="F488" s="33" t="s">
        <v>11</v>
      </c>
      <c r="G488" s="33" t="s">
        <v>16</v>
      </c>
      <c r="H488" s="33" t="s">
        <v>36</v>
      </c>
      <c r="I488" s="33" t="s">
        <v>10</v>
      </c>
      <c r="J488" s="33" t="s">
        <v>18</v>
      </c>
      <c r="K488" s="33" t="s">
        <v>1552</v>
      </c>
      <c r="L488" s="37">
        <v>7672</v>
      </c>
      <c r="M488" s="162">
        <v>295374.21092700004</v>
      </c>
      <c r="N488" s="38">
        <v>-411334</v>
      </c>
      <c r="O488" s="38">
        <v>196228.75569639204</v>
      </c>
      <c r="P488" s="31">
        <v>-115410.38907299997</v>
      </c>
      <c r="Q488" s="39">
        <v>34648.542649000003</v>
      </c>
      <c r="R488" s="40">
        <v>115410.38907299997</v>
      </c>
      <c r="S488" s="40">
        <v>16879.565574863624</v>
      </c>
      <c r="T488" s="40">
        <v>141554.05835424599</v>
      </c>
      <c r="U488" s="41">
        <v>273845.48970683472</v>
      </c>
      <c r="V488" s="42">
        <v>308494.03235583473</v>
      </c>
      <c r="W488" s="38">
        <v>308494.03235583473</v>
      </c>
      <c r="X488" s="38">
        <v>207999.01837825566</v>
      </c>
      <c r="Y488" s="37">
        <v>100495.01397757907</v>
      </c>
      <c r="Z488" s="155">
        <v>428.62936511602493</v>
      </c>
      <c r="AA488" s="38">
        <v>11477.026000929702</v>
      </c>
      <c r="AB488" s="38">
        <v>42228.493841227995</v>
      </c>
      <c r="AC488" s="38">
        <v>32158.82</v>
      </c>
      <c r="AD488" s="38">
        <v>520.5</v>
      </c>
      <c r="AE488" s="38">
        <v>3320.67</v>
      </c>
      <c r="AF488" s="38">
        <v>90134.139207273722</v>
      </c>
      <c r="AG488" s="146">
        <v>98984</v>
      </c>
      <c r="AH488" s="38">
        <v>99816.4</v>
      </c>
      <c r="AI488" s="38">
        <v>0</v>
      </c>
      <c r="AJ488" s="38">
        <v>832.40000000000009</v>
      </c>
      <c r="AK488" s="38">
        <v>832.40000000000009</v>
      </c>
      <c r="AL488" s="38">
        <v>98984</v>
      </c>
      <c r="AM488" s="38">
        <v>98984</v>
      </c>
      <c r="AN488" s="38">
        <v>0</v>
      </c>
      <c r="AO488" s="38">
        <v>-115410.38907299997</v>
      </c>
      <c r="AP488" s="38">
        <v>-116242.78907299996</v>
      </c>
      <c r="AQ488" s="38">
        <v>832.39999999999418</v>
      </c>
      <c r="AR488" s="38">
        <v>-411334</v>
      </c>
      <c r="AS488" s="38">
        <v>0</v>
      </c>
    </row>
    <row r="489" spans="2:45" s="1" customFormat="1" ht="14.25" x14ac:dyDescent="0.2">
      <c r="B489" s="33" t="s">
        <v>1808</v>
      </c>
      <c r="C489" s="34" t="s">
        <v>577</v>
      </c>
      <c r="D489" s="33" t="s">
        <v>578</v>
      </c>
      <c r="E489" s="33" t="s">
        <v>13</v>
      </c>
      <c r="F489" s="33" t="s">
        <v>11</v>
      </c>
      <c r="G489" s="33" t="s">
        <v>16</v>
      </c>
      <c r="H489" s="33" t="s">
        <v>36</v>
      </c>
      <c r="I489" s="33" t="s">
        <v>10</v>
      </c>
      <c r="J489" s="33" t="s">
        <v>21</v>
      </c>
      <c r="K489" s="33" t="s">
        <v>579</v>
      </c>
      <c r="L489" s="37">
        <v>11253</v>
      </c>
      <c r="M489" s="162">
        <v>477277.60657800001</v>
      </c>
      <c r="N489" s="38">
        <v>-255914</v>
      </c>
      <c r="O489" s="38">
        <v>84614.170657723109</v>
      </c>
      <c r="P489" s="31">
        <v>326028.50657800003</v>
      </c>
      <c r="Q489" s="39">
        <v>49806.707522999997</v>
      </c>
      <c r="R489" s="40">
        <v>0</v>
      </c>
      <c r="S489" s="40">
        <v>34296.36331887031</v>
      </c>
      <c r="T489" s="40">
        <v>-637.17888816321647</v>
      </c>
      <c r="U489" s="41">
        <v>33659.365937967916</v>
      </c>
      <c r="V489" s="42">
        <v>83466.07346096792</v>
      </c>
      <c r="W489" s="38">
        <v>409494.58003896795</v>
      </c>
      <c r="X489" s="38">
        <v>64305.681222870364</v>
      </c>
      <c r="Y489" s="37">
        <v>345188.89881609759</v>
      </c>
      <c r="Z489" s="155">
        <v>33543.830633765174</v>
      </c>
      <c r="AA489" s="38">
        <v>10330.125950003112</v>
      </c>
      <c r="AB489" s="38">
        <v>69774.976007263933</v>
      </c>
      <c r="AC489" s="38">
        <v>47169.35</v>
      </c>
      <c r="AD489" s="38">
        <v>7552.9129954580076</v>
      </c>
      <c r="AE489" s="38">
        <v>4929.87</v>
      </c>
      <c r="AF489" s="38">
        <v>173301.06558649021</v>
      </c>
      <c r="AG489" s="146">
        <v>270599</v>
      </c>
      <c r="AH489" s="38">
        <v>286667.90000000002</v>
      </c>
      <c r="AI489" s="38">
        <v>5110</v>
      </c>
      <c r="AJ489" s="38">
        <v>21178.9</v>
      </c>
      <c r="AK489" s="38">
        <v>16068.900000000001</v>
      </c>
      <c r="AL489" s="38">
        <v>265489</v>
      </c>
      <c r="AM489" s="38">
        <v>265489</v>
      </c>
      <c r="AN489" s="38">
        <v>0</v>
      </c>
      <c r="AO489" s="38">
        <v>326028.50657800003</v>
      </c>
      <c r="AP489" s="38">
        <v>309959.60657800001</v>
      </c>
      <c r="AQ489" s="38">
        <v>16068.900000000023</v>
      </c>
      <c r="AR489" s="38">
        <v>-318132</v>
      </c>
      <c r="AS489" s="38">
        <v>62218</v>
      </c>
    </row>
    <row r="490" spans="2:45" s="1" customFormat="1" ht="14.25" x14ac:dyDescent="0.2">
      <c r="B490" s="33" t="s">
        <v>1808</v>
      </c>
      <c r="C490" s="34" t="s">
        <v>559</v>
      </c>
      <c r="D490" s="33" t="s">
        <v>560</v>
      </c>
      <c r="E490" s="33" t="s">
        <v>13</v>
      </c>
      <c r="F490" s="33" t="s">
        <v>11</v>
      </c>
      <c r="G490" s="33" t="s">
        <v>16</v>
      </c>
      <c r="H490" s="33" t="s">
        <v>36</v>
      </c>
      <c r="I490" s="33" t="s">
        <v>10</v>
      </c>
      <c r="J490" s="33" t="s">
        <v>12</v>
      </c>
      <c r="K490" s="33" t="s">
        <v>561</v>
      </c>
      <c r="L490" s="37">
        <v>1300</v>
      </c>
      <c r="M490" s="162">
        <v>51549.64652699999</v>
      </c>
      <c r="N490" s="38">
        <v>-36814</v>
      </c>
      <c r="O490" s="38">
        <v>2799.416653971733</v>
      </c>
      <c r="P490" s="31">
        <v>20316.64652699999</v>
      </c>
      <c r="Q490" s="39">
        <v>4035.8215700000001</v>
      </c>
      <c r="R490" s="40">
        <v>0</v>
      </c>
      <c r="S490" s="40">
        <v>3081.4499405726119</v>
      </c>
      <c r="T490" s="40">
        <v>-26.018684034046601</v>
      </c>
      <c r="U490" s="41">
        <v>3055.4477329614911</v>
      </c>
      <c r="V490" s="42">
        <v>7091.2693029614911</v>
      </c>
      <c r="W490" s="38">
        <v>27407.915829961479</v>
      </c>
      <c r="X490" s="38">
        <v>5777.7186385726127</v>
      </c>
      <c r="Y490" s="37">
        <v>21630.197191388866</v>
      </c>
      <c r="Z490" s="155">
        <v>0</v>
      </c>
      <c r="AA490" s="38">
        <v>1610.6839606058459</v>
      </c>
      <c r="AB490" s="38">
        <v>8592.6802468261667</v>
      </c>
      <c r="AC490" s="38">
        <v>9955.4399999999987</v>
      </c>
      <c r="AD490" s="38">
        <v>1922.6221867829531</v>
      </c>
      <c r="AE490" s="38">
        <v>70.03</v>
      </c>
      <c r="AF490" s="38">
        <v>22151.456394214962</v>
      </c>
      <c r="AG490" s="146">
        <v>43026</v>
      </c>
      <c r="AH490" s="38">
        <v>44526</v>
      </c>
      <c r="AI490" s="38">
        <v>0</v>
      </c>
      <c r="AJ490" s="38">
        <v>1500</v>
      </c>
      <c r="AK490" s="38">
        <v>1500</v>
      </c>
      <c r="AL490" s="38">
        <v>43026</v>
      </c>
      <c r="AM490" s="38">
        <v>43026</v>
      </c>
      <c r="AN490" s="38">
        <v>0</v>
      </c>
      <c r="AO490" s="38">
        <v>20316.64652699999</v>
      </c>
      <c r="AP490" s="38">
        <v>18816.64652699999</v>
      </c>
      <c r="AQ490" s="38">
        <v>1500</v>
      </c>
      <c r="AR490" s="38">
        <v>-36814</v>
      </c>
      <c r="AS490" s="38">
        <v>0</v>
      </c>
    </row>
    <row r="491" spans="2:45" s="1" customFormat="1" ht="14.25" x14ac:dyDescent="0.2">
      <c r="B491" s="33" t="s">
        <v>1808</v>
      </c>
      <c r="C491" s="34" t="s">
        <v>413</v>
      </c>
      <c r="D491" s="33" t="s">
        <v>414</v>
      </c>
      <c r="E491" s="33" t="s">
        <v>13</v>
      </c>
      <c r="F491" s="33" t="s">
        <v>11</v>
      </c>
      <c r="G491" s="33" t="s">
        <v>16</v>
      </c>
      <c r="H491" s="33" t="s">
        <v>36</v>
      </c>
      <c r="I491" s="33" t="s">
        <v>10</v>
      </c>
      <c r="J491" s="33" t="s">
        <v>21</v>
      </c>
      <c r="K491" s="33" t="s">
        <v>415</v>
      </c>
      <c r="L491" s="37">
        <v>13896</v>
      </c>
      <c r="M491" s="162">
        <v>333785.25761299999</v>
      </c>
      <c r="N491" s="38">
        <v>-89817</v>
      </c>
      <c r="O491" s="38">
        <v>15828.825131462199</v>
      </c>
      <c r="P491" s="31">
        <v>231228.65761300002</v>
      </c>
      <c r="Q491" s="39">
        <v>28352.672663000001</v>
      </c>
      <c r="R491" s="40">
        <v>0</v>
      </c>
      <c r="S491" s="40">
        <v>23353.539749723252</v>
      </c>
      <c r="T491" s="40">
        <v>4438.4602502767484</v>
      </c>
      <c r="U491" s="41">
        <v>27792.149868449822</v>
      </c>
      <c r="V491" s="42">
        <v>56144.822531449827</v>
      </c>
      <c r="W491" s="38">
        <v>287373.48014444986</v>
      </c>
      <c r="X491" s="38">
        <v>43787.887030723272</v>
      </c>
      <c r="Y491" s="37">
        <v>243585.59311372659</v>
      </c>
      <c r="Z491" s="155">
        <v>0</v>
      </c>
      <c r="AA491" s="38">
        <v>30350.311268713329</v>
      </c>
      <c r="AB491" s="38">
        <v>108205.40488241175</v>
      </c>
      <c r="AC491" s="38">
        <v>58248.04</v>
      </c>
      <c r="AD491" s="38">
        <v>2033.8708322416171</v>
      </c>
      <c r="AE491" s="38">
        <v>3638.25</v>
      </c>
      <c r="AF491" s="38">
        <v>202475.8769833667</v>
      </c>
      <c r="AG491" s="146">
        <v>318452</v>
      </c>
      <c r="AH491" s="38">
        <v>342711.4</v>
      </c>
      <c r="AI491" s="38">
        <v>0</v>
      </c>
      <c r="AJ491" s="38">
        <v>24259.4</v>
      </c>
      <c r="AK491" s="38">
        <v>24259.4</v>
      </c>
      <c r="AL491" s="38">
        <v>318452</v>
      </c>
      <c r="AM491" s="38">
        <v>318452</v>
      </c>
      <c r="AN491" s="38">
        <v>0</v>
      </c>
      <c r="AO491" s="38">
        <v>231228.65761300002</v>
      </c>
      <c r="AP491" s="38">
        <v>206969.25761300002</v>
      </c>
      <c r="AQ491" s="38">
        <v>24259.399999999994</v>
      </c>
      <c r="AR491" s="38">
        <v>-89817</v>
      </c>
      <c r="AS491" s="38">
        <v>0</v>
      </c>
    </row>
    <row r="492" spans="2:45" s="1" customFormat="1" ht="14.25" x14ac:dyDescent="0.2">
      <c r="B492" s="33" t="s">
        <v>1808</v>
      </c>
      <c r="C492" s="34" t="s">
        <v>1541</v>
      </c>
      <c r="D492" s="33" t="s">
        <v>1542</v>
      </c>
      <c r="E492" s="33" t="s">
        <v>13</v>
      </c>
      <c r="F492" s="33" t="s">
        <v>11</v>
      </c>
      <c r="G492" s="33" t="s">
        <v>16</v>
      </c>
      <c r="H492" s="33" t="s">
        <v>36</v>
      </c>
      <c r="I492" s="33" t="s">
        <v>10</v>
      </c>
      <c r="J492" s="33" t="s">
        <v>12</v>
      </c>
      <c r="K492" s="33" t="s">
        <v>1543</v>
      </c>
      <c r="L492" s="37">
        <v>1583</v>
      </c>
      <c r="M492" s="162">
        <v>188406.03081199998</v>
      </c>
      <c r="N492" s="38">
        <v>-16851</v>
      </c>
      <c r="O492" s="38">
        <v>7922.2418515768568</v>
      </c>
      <c r="P492" s="31">
        <v>185333.03081199998</v>
      </c>
      <c r="Q492" s="39">
        <v>12767.87275</v>
      </c>
      <c r="R492" s="40">
        <v>0</v>
      </c>
      <c r="S492" s="40">
        <v>2481.2728091438103</v>
      </c>
      <c r="T492" s="40">
        <v>684.72719085618974</v>
      </c>
      <c r="U492" s="41">
        <v>3166.0170726652323</v>
      </c>
      <c r="V492" s="42">
        <v>15933.889822665233</v>
      </c>
      <c r="W492" s="38">
        <v>201266.92063466521</v>
      </c>
      <c r="X492" s="38">
        <v>4652.3865171437792</v>
      </c>
      <c r="Y492" s="37">
        <v>196614.53411752143</v>
      </c>
      <c r="Z492" s="155">
        <v>0</v>
      </c>
      <c r="AA492" s="38">
        <v>9107.634994956863</v>
      </c>
      <c r="AB492" s="38">
        <v>6383.1434315760407</v>
      </c>
      <c r="AC492" s="38">
        <v>13732.77</v>
      </c>
      <c r="AD492" s="38">
        <v>5814.8888815032224</v>
      </c>
      <c r="AE492" s="38">
        <v>775.69</v>
      </c>
      <c r="AF492" s="38">
        <v>35814.127308036128</v>
      </c>
      <c r="AG492" s="146">
        <v>22857</v>
      </c>
      <c r="AH492" s="38">
        <v>26645</v>
      </c>
      <c r="AI492" s="38">
        <v>0</v>
      </c>
      <c r="AJ492" s="38">
        <v>3788</v>
      </c>
      <c r="AK492" s="38">
        <v>3788</v>
      </c>
      <c r="AL492" s="38">
        <v>22857</v>
      </c>
      <c r="AM492" s="38">
        <v>22857</v>
      </c>
      <c r="AN492" s="38">
        <v>0</v>
      </c>
      <c r="AO492" s="38">
        <v>185333.03081199998</v>
      </c>
      <c r="AP492" s="38">
        <v>181545.03081199998</v>
      </c>
      <c r="AQ492" s="38">
        <v>3788</v>
      </c>
      <c r="AR492" s="38">
        <v>-16851</v>
      </c>
      <c r="AS492" s="38">
        <v>0</v>
      </c>
    </row>
    <row r="493" spans="2:45" s="1" customFormat="1" ht="14.25" x14ac:dyDescent="0.2">
      <c r="B493" s="33" t="s">
        <v>1808</v>
      </c>
      <c r="C493" s="34" t="s">
        <v>350</v>
      </c>
      <c r="D493" s="33" t="s">
        <v>351</v>
      </c>
      <c r="E493" s="33" t="s">
        <v>13</v>
      </c>
      <c r="F493" s="33" t="s">
        <v>11</v>
      </c>
      <c r="G493" s="33" t="s">
        <v>16</v>
      </c>
      <c r="H493" s="33" t="s">
        <v>36</v>
      </c>
      <c r="I493" s="33" t="s">
        <v>10</v>
      </c>
      <c r="J493" s="33" t="s">
        <v>12</v>
      </c>
      <c r="K493" s="33" t="s">
        <v>352</v>
      </c>
      <c r="L493" s="37">
        <v>3689</v>
      </c>
      <c r="M493" s="162">
        <v>103344.07899100002</v>
      </c>
      <c r="N493" s="38">
        <v>-14311</v>
      </c>
      <c r="O493" s="38">
        <v>0</v>
      </c>
      <c r="P493" s="31">
        <v>137701.37899100001</v>
      </c>
      <c r="Q493" s="39">
        <v>7921.9425540000002</v>
      </c>
      <c r="R493" s="40">
        <v>0</v>
      </c>
      <c r="S493" s="40">
        <v>7488.1816022885896</v>
      </c>
      <c r="T493" s="40">
        <v>-5.9544722196915245</v>
      </c>
      <c r="U493" s="41">
        <v>7482.2674780028783</v>
      </c>
      <c r="V493" s="42">
        <v>15404.210032002879</v>
      </c>
      <c r="W493" s="38">
        <v>153105.58902300289</v>
      </c>
      <c r="X493" s="38">
        <v>14040.340504288615</v>
      </c>
      <c r="Y493" s="37">
        <v>139065.24851871427</v>
      </c>
      <c r="Z493" s="155">
        <v>0</v>
      </c>
      <c r="AA493" s="38">
        <v>8806.6022600834967</v>
      </c>
      <c r="AB493" s="38">
        <v>24455.03264446805</v>
      </c>
      <c r="AC493" s="38">
        <v>15463.23</v>
      </c>
      <c r="AD493" s="38">
        <v>4195.8885182003369</v>
      </c>
      <c r="AE493" s="38">
        <v>611.51</v>
      </c>
      <c r="AF493" s="38">
        <v>53532.263422751887</v>
      </c>
      <c r="AG493" s="146">
        <v>66547</v>
      </c>
      <c r="AH493" s="38">
        <v>69516.3</v>
      </c>
      <c r="AI493" s="38">
        <v>0</v>
      </c>
      <c r="AJ493" s="38">
        <v>2969.3</v>
      </c>
      <c r="AK493" s="38">
        <v>2969.3</v>
      </c>
      <c r="AL493" s="38">
        <v>66547</v>
      </c>
      <c r="AM493" s="38">
        <v>66547</v>
      </c>
      <c r="AN493" s="38">
        <v>0</v>
      </c>
      <c r="AO493" s="38">
        <v>137701.37899100001</v>
      </c>
      <c r="AP493" s="38">
        <v>134732.07899100002</v>
      </c>
      <c r="AQ493" s="38">
        <v>2969.2999999999884</v>
      </c>
      <c r="AR493" s="38">
        <v>-14311</v>
      </c>
      <c r="AS493" s="38">
        <v>0</v>
      </c>
    </row>
    <row r="494" spans="2:45" s="1" customFormat="1" ht="14.25" x14ac:dyDescent="0.2">
      <c r="B494" s="33" t="s">
        <v>1808</v>
      </c>
      <c r="C494" s="34" t="s">
        <v>1007</v>
      </c>
      <c r="D494" s="33" t="s">
        <v>1008</v>
      </c>
      <c r="E494" s="33" t="s">
        <v>13</v>
      </c>
      <c r="F494" s="33" t="s">
        <v>11</v>
      </c>
      <c r="G494" s="33" t="s">
        <v>16</v>
      </c>
      <c r="H494" s="33" t="s">
        <v>36</v>
      </c>
      <c r="I494" s="33" t="s">
        <v>10</v>
      </c>
      <c r="J494" s="33" t="s">
        <v>22</v>
      </c>
      <c r="K494" s="33" t="s">
        <v>1009</v>
      </c>
      <c r="L494" s="37">
        <v>682</v>
      </c>
      <c r="M494" s="162">
        <v>98416.967139999993</v>
      </c>
      <c r="N494" s="38">
        <v>17377</v>
      </c>
      <c r="O494" s="38">
        <v>0</v>
      </c>
      <c r="P494" s="31">
        <v>87109.609139999986</v>
      </c>
      <c r="Q494" s="39">
        <v>6358.0947180000003</v>
      </c>
      <c r="R494" s="40">
        <v>0</v>
      </c>
      <c r="S494" s="40">
        <v>1044.2615851432581</v>
      </c>
      <c r="T494" s="40">
        <v>319.73841485674188</v>
      </c>
      <c r="U494" s="41">
        <v>1364.0073553744082</v>
      </c>
      <c r="V494" s="42">
        <v>7722.1020733744081</v>
      </c>
      <c r="W494" s="38">
        <v>94831.711213374394</v>
      </c>
      <c r="X494" s="38">
        <v>1957.990472143254</v>
      </c>
      <c r="Y494" s="37">
        <v>92873.72074123114</v>
      </c>
      <c r="Z494" s="155">
        <v>0</v>
      </c>
      <c r="AA494" s="38">
        <v>2045.8822749788435</v>
      </c>
      <c r="AB494" s="38">
        <v>4837.9787893996563</v>
      </c>
      <c r="AC494" s="38">
        <v>8845.0499999999993</v>
      </c>
      <c r="AD494" s="38">
        <v>0</v>
      </c>
      <c r="AE494" s="38">
        <v>2228.4699999999998</v>
      </c>
      <c r="AF494" s="38">
        <v>17957.3810643785</v>
      </c>
      <c r="AG494" s="146">
        <v>4325</v>
      </c>
      <c r="AH494" s="38">
        <v>6670.6419999999989</v>
      </c>
      <c r="AI494" s="38">
        <v>0</v>
      </c>
      <c r="AJ494" s="38">
        <v>0</v>
      </c>
      <c r="AK494" s="38">
        <v>0</v>
      </c>
      <c r="AL494" s="38">
        <v>4325</v>
      </c>
      <c r="AM494" s="38">
        <v>6670.6419999999989</v>
      </c>
      <c r="AN494" s="38">
        <v>2345.6419999999989</v>
      </c>
      <c r="AO494" s="38">
        <v>87109.609139999986</v>
      </c>
      <c r="AP494" s="38">
        <v>84763.967139999993</v>
      </c>
      <c r="AQ494" s="38">
        <v>2345.6419999999925</v>
      </c>
      <c r="AR494" s="38">
        <v>17377</v>
      </c>
      <c r="AS494" s="38">
        <v>0</v>
      </c>
    </row>
    <row r="495" spans="2:45" s="1" customFormat="1" ht="14.25" x14ac:dyDescent="0.2">
      <c r="B495" s="33" t="s">
        <v>1808</v>
      </c>
      <c r="C495" s="34" t="s">
        <v>359</v>
      </c>
      <c r="D495" s="33" t="s">
        <v>360</v>
      </c>
      <c r="E495" s="33" t="s">
        <v>13</v>
      </c>
      <c r="F495" s="33" t="s">
        <v>11</v>
      </c>
      <c r="G495" s="33" t="s">
        <v>16</v>
      </c>
      <c r="H495" s="33" t="s">
        <v>36</v>
      </c>
      <c r="I495" s="33" t="s">
        <v>10</v>
      </c>
      <c r="J495" s="33" t="s">
        <v>12</v>
      </c>
      <c r="K495" s="33" t="s">
        <v>361</v>
      </c>
      <c r="L495" s="37">
        <v>2396</v>
      </c>
      <c r="M495" s="162">
        <v>282643.78827600001</v>
      </c>
      <c r="N495" s="38">
        <v>-22540</v>
      </c>
      <c r="O495" s="38">
        <v>3216.0537170683251</v>
      </c>
      <c r="P495" s="31">
        <v>286985.028276</v>
      </c>
      <c r="Q495" s="39">
        <v>3494.4735770000002</v>
      </c>
      <c r="R495" s="40">
        <v>0</v>
      </c>
      <c r="S495" s="40">
        <v>3853.9250605729089</v>
      </c>
      <c r="T495" s="40">
        <v>938.07493942709107</v>
      </c>
      <c r="U495" s="41">
        <v>4792.0258408754871</v>
      </c>
      <c r="V495" s="42">
        <v>8286.4994178754878</v>
      </c>
      <c r="W495" s="38">
        <v>295271.52769387548</v>
      </c>
      <c r="X495" s="38">
        <v>7226.1094885729253</v>
      </c>
      <c r="Y495" s="37">
        <v>288045.41820530256</v>
      </c>
      <c r="Z495" s="155">
        <v>0</v>
      </c>
      <c r="AA495" s="38">
        <v>11420.355311294783</v>
      </c>
      <c r="AB495" s="38">
        <v>29107.075890990895</v>
      </c>
      <c r="AC495" s="38">
        <v>18577.919999999998</v>
      </c>
      <c r="AD495" s="38">
        <v>3615.9820087577696</v>
      </c>
      <c r="AE495" s="38">
        <v>3393.44</v>
      </c>
      <c r="AF495" s="38">
        <v>66114.773211043444</v>
      </c>
      <c r="AG495" s="146">
        <v>22601</v>
      </c>
      <c r="AH495" s="38">
        <v>26881.239999999998</v>
      </c>
      <c r="AI495" s="38">
        <v>0</v>
      </c>
      <c r="AJ495" s="38">
        <v>70</v>
      </c>
      <c r="AK495" s="38">
        <v>70</v>
      </c>
      <c r="AL495" s="38">
        <v>22601</v>
      </c>
      <c r="AM495" s="38">
        <v>26811.239999999998</v>
      </c>
      <c r="AN495" s="38">
        <v>4210.239999999998</v>
      </c>
      <c r="AO495" s="38">
        <v>286985.028276</v>
      </c>
      <c r="AP495" s="38">
        <v>282704.78827600001</v>
      </c>
      <c r="AQ495" s="38">
        <v>4280.2399999999907</v>
      </c>
      <c r="AR495" s="38">
        <v>-22540</v>
      </c>
      <c r="AS495" s="38">
        <v>0</v>
      </c>
    </row>
    <row r="496" spans="2:45" s="1" customFormat="1" ht="14.25" x14ac:dyDescent="0.2">
      <c r="B496" s="33" t="s">
        <v>1808</v>
      </c>
      <c r="C496" s="34" t="s">
        <v>258</v>
      </c>
      <c r="D496" s="33" t="s">
        <v>259</v>
      </c>
      <c r="E496" s="33" t="s">
        <v>13</v>
      </c>
      <c r="F496" s="33" t="s">
        <v>11</v>
      </c>
      <c r="G496" s="33" t="s">
        <v>16</v>
      </c>
      <c r="H496" s="33" t="s">
        <v>36</v>
      </c>
      <c r="I496" s="33" t="s">
        <v>10</v>
      </c>
      <c r="J496" s="33" t="s">
        <v>12</v>
      </c>
      <c r="K496" s="33" t="s">
        <v>260</v>
      </c>
      <c r="L496" s="37">
        <v>3389</v>
      </c>
      <c r="M496" s="162">
        <v>128493.32235300001</v>
      </c>
      <c r="N496" s="38">
        <v>-76278.8</v>
      </c>
      <c r="O496" s="38">
        <v>59763.448159744039</v>
      </c>
      <c r="P496" s="31">
        <v>-6784.4776469999924</v>
      </c>
      <c r="Q496" s="39">
        <v>11797.091897</v>
      </c>
      <c r="R496" s="40">
        <v>6784.4776469999924</v>
      </c>
      <c r="S496" s="40">
        <v>7558.435484574331</v>
      </c>
      <c r="T496" s="40">
        <v>45388.79190301682</v>
      </c>
      <c r="U496" s="41">
        <v>59732.027138003585</v>
      </c>
      <c r="V496" s="42">
        <v>71529.11903500359</v>
      </c>
      <c r="W496" s="38">
        <v>71529.11903500359</v>
      </c>
      <c r="X496" s="38">
        <v>68752.053845318354</v>
      </c>
      <c r="Y496" s="37">
        <v>2777.0651896852287</v>
      </c>
      <c r="Z496" s="155">
        <v>0</v>
      </c>
      <c r="AA496" s="38">
        <v>4022.6393400608349</v>
      </c>
      <c r="AB496" s="38">
        <v>17015.831261763025</v>
      </c>
      <c r="AC496" s="38">
        <v>14205.72</v>
      </c>
      <c r="AD496" s="38">
        <v>433.32009533464992</v>
      </c>
      <c r="AE496" s="38">
        <v>0</v>
      </c>
      <c r="AF496" s="38">
        <v>35677.510697158512</v>
      </c>
      <c r="AG496" s="146">
        <v>54897</v>
      </c>
      <c r="AH496" s="38">
        <v>56933</v>
      </c>
      <c r="AI496" s="38">
        <v>2164</v>
      </c>
      <c r="AJ496" s="38">
        <v>4200</v>
      </c>
      <c r="AK496" s="38">
        <v>2036</v>
      </c>
      <c r="AL496" s="38">
        <v>52733</v>
      </c>
      <c r="AM496" s="38">
        <v>52733</v>
      </c>
      <c r="AN496" s="38">
        <v>0</v>
      </c>
      <c r="AO496" s="38">
        <v>-6784.4776469999924</v>
      </c>
      <c r="AP496" s="38">
        <v>-8820.4776469999924</v>
      </c>
      <c r="AQ496" s="38">
        <v>2036</v>
      </c>
      <c r="AR496" s="38">
        <v>-76278.8</v>
      </c>
      <c r="AS496" s="38">
        <v>0</v>
      </c>
    </row>
    <row r="497" spans="2:45" s="1" customFormat="1" ht="14.25" x14ac:dyDescent="0.2">
      <c r="B497" s="33" t="s">
        <v>1808</v>
      </c>
      <c r="C497" s="34" t="s">
        <v>1259</v>
      </c>
      <c r="D497" s="33" t="s">
        <v>1260</v>
      </c>
      <c r="E497" s="33" t="s">
        <v>13</v>
      </c>
      <c r="F497" s="33" t="s">
        <v>11</v>
      </c>
      <c r="G497" s="33" t="s">
        <v>16</v>
      </c>
      <c r="H497" s="33" t="s">
        <v>36</v>
      </c>
      <c r="I497" s="33" t="s">
        <v>10</v>
      </c>
      <c r="J497" s="33" t="s">
        <v>22</v>
      </c>
      <c r="K497" s="33" t="s">
        <v>1261</v>
      </c>
      <c r="L497" s="37">
        <v>838</v>
      </c>
      <c r="M497" s="162">
        <v>23480.211481999999</v>
      </c>
      <c r="N497" s="38">
        <v>24106</v>
      </c>
      <c r="O497" s="38">
        <v>0</v>
      </c>
      <c r="P497" s="31">
        <v>42114.689482000002</v>
      </c>
      <c r="Q497" s="39">
        <v>2086.0361899999998</v>
      </c>
      <c r="R497" s="40">
        <v>0</v>
      </c>
      <c r="S497" s="40">
        <v>2171.7038822865484</v>
      </c>
      <c r="T497" s="40">
        <v>-26.789000477026548</v>
      </c>
      <c r="U497" s="41">
        <v>2144.9264482699541</v>
      </c>
      <c r="V497" s="42">
        <v>4230.9626382699535</v>
      </c>
      <c r="W497" s="38">
        <v>46345.652120269951</v>
      </c>
      <c r="X497" s="38">
        <v>4071.944779286554</v>
      </c>
      <c r="Y497" s="37">
        <v>42273.707340983397</v>
      </c>
      <c r="Z497" s="155">
        <v>0</v>
      </c>
      <c r="AA497" s="38">
        <v>1541.2221894058939</v>
      </c>
      <c r="AB497" s="38">
        <v>4073.3731928787561</v>
      </c>
      <c r="AC497" s="38">
        <v>3512.66</v>
      </c>
      <c r="AD497" s="38">
        <v>147.39499999999998</v>
      </c>
      <c r="AE497" s="38">
        <v>0</v>
      </c>
      <c r="AF497" s="38">
        <v>9274.6503822846498</v>
      </c>
      <c r="AG497" s="146">
        <v>4840</v>
      </c>
      <c r="AH497" s="38">
        <v>8196.4779999999992</v>
      </c>
      <c r="AI497" s="38">
        <v>0</v>
      </c>
      <c r="AJ497" s="38">
        <v>0</v>
      </c>
      <c r="AK497" s="38">
        <v>0</v>
      </c>
      <c r="AL497" s="38">
        <v>4840</v>
      </c>
      <c r="AM497" s="38">
        <v>8196.4779999999992</v>
      </c>
      <c r="AN497" s="38">
        <v>3356.4779999999992</v>
      </c>
      <c r="AO497" s="38">
        <v>42114.689482000002</v>
      </c>
      <c r="AP497" s="38">
        <v>38758.211481999999</v>
      </c>
      <c r="AQ497" s="38">
        <v>3356.4780000000028</v>
      </c>
      <c r="AR497" s="38">
        <v>24106</v>
      </c>
      <c r="AS497" s="38">
        <v>0</v>
      </c>
    </row>
    <row r="498" spans="2:45" s="1" customFormat="1" ht="14.25" x14ac:dyDescent="0.2">
      <c r="B498" s="33" t="s">
        <v>1808</v>
      </c>
      <c r="C498" s="34" t="s">
        <v>625</v>
      </c>
      <c r="D498" s="33" t="s">
        <v>626</v>
      </c>
      <c r="E498" s="33" t="s">
        <v>13</v>
      </c>
      <c r="F498" s="33" t="s">
        <v>11</v>
      </c>
      <c r="G498" s="33" t="s">
        <v>16</v>
      </c>
      <c r="H498" s="33" t="s">
        <v>36</v>
      </c>
      <c r="I498" s="33" t="s">
        <v>10</v>
      </c>
      <c r="J498" s="33" t="s">
        <v>12</v>
      </c>
      <c r="K498" s="33" t="s">
        <v>627</v>
      </c>
      <c r="L498" s="37">
        <v>4284</v>
      </c>
      <c r="M498" s="162">
        <v>133112.31831499998</v>
      </c>
      <c r="N498" s="38">
        <v>-37576.355800000005</v>
      </c>
      <c r="O498" s="38">
        <v>20985.648721288399</v>
      </c>
      <c r="P498" s="31">
        <v>100390.82251499998</v>
      </c>
      <c r="Q498" s="39">
        <v>10181.47464</v>
      </c>
      <c r="R498" s="40">
        <v>0</v>
      </c>
      <c r="S498" s="40">
        <v>6870.6777828597815</v>
      </c>
      <c r="T498" s="40">
        <v>1697.3222171402185</v>
      </c>
      <c r="U498" s="41">
        <v>8568.046202967691</v>
      </c>
      <c r="V498" s="42">
        <v>18749.520842967693</v>
      </c>
      <c r="W498" s="38">
        <v>119140.34335796768</v>
      </c>
      <c r="X498" s="38">
        <v>12882.520842859798</v>
      </c>
      <c r="Y498" s="37">
        <v>106257.82251510788</v>
      </c>
      <c r="Z498" s="155">
        <v>0</v>
      </c>
      <c r="AA498" s="38">
        <v>14375.798835463944</v>
      </c>
      <c r="AB498" s="38">
        <v>31286.922447567747</v>
      </c>
      <c r="AC498" s="38">
        <v>17957.3</v>
      </c>
      <c r="AD498" s="38">
        <v>472.97466111227993</v>
      </c>
      <c r="AE498" s="38">
        <v>1921.24</v>
      </c>
      <c r="AF498" s="38">
        <v>66014.235944143977</v>
      </c>
      <c r="AG498" s="146">
        <v>4937</v>
      </c>
      <c r="AH498" s="38">
        <v>54696.86</v>
      </c>
      <c r="AI498" s="38">
        <v>0</v>
      </c>
      <c r="AJ498" s="38">
        <v>6758.9000000000005</v>
      </c>
      <c r="AK498" s="38">
        <v>6758.9000000000005</v>
      </c>
      <c r="AL498" s="38">
        <v>4937</v>
      </c>
      <c r="AM498" s="38">
        <v>47937.96</v>
      </c>
      <c r="AN498" s="38">
        <v>43000.959999999999</v>
      </c>
      <c r="AO498" s="38">
        <v>100390.82251499998</v>
      </c>
      <c r="AP498" s="38">
        <v>50630.962514999985</v>
      </c>
      <c r="AQ498" s="38">
        <v>49759.860000000015</v>
      </c>
      <c r="AR498" s="38">
        <v>-37576.355800000005</v>
      </c>
      <c r="AS498" s="38">
        <v>0</v>
      </c>
    </row>
    <row r="499" spans="2:45" s="1" customFormat="1" ht="14.25" x14ac:dyDescent="0.2">
      <c r="B499" s="33" t="s">
        <v>1808</v>
      </c>
      <c r="C499" s="34" t="s">
        <v>700</v>
      </c>
      <c r="D499" s="33" t="s">
        <v>701</v>
      </c>
      <c r="E499" s="33" t="s">
        <v>13</v>
      </c>
      <c r="F499" s="33" t="s">
        <v>11</v>
      </c>
      <c r="G499" s="33" t="s">
        <v>16</v>
      </c>
      <c r="H499" s="33" t="s">
        <v>36</v>
      </c>
      <c r="I499" s="33" t="s">
        <v>10</v>
      </c>
      <c r="J499" s="33" t="s">
        <v>12</v>
      </c>
      <c r="K499" s="33" t="s">
        <v>702</v>
      </c>
      <c r="L499" s="37">
        <v>3747</v>
      </c>
      <c r="M499" s="162">
        <v>174796.17889899999</v>
      </c>
      <c r="N499" s="38">
        <v>-88712</v>
      </c>
      <c r="O499" s="38">
        <v>62236.894464205026</v>
      </c>
      <c r="P499" s="31">
        <v>108604.17889899999</v>
      </c>
      <c r="Q499" s="39">
        <v>17999.080827000002</v>
      </c>
      <c r="R499" s="40">
        <v>0</v>
      </c>
      <c r="S499" s="40">
        <v>9926.3323600038129</v>
      </c>
      <c r="T499" s="40">
        <v>-131.44894579373795</v>
      </c>
      <c r="U499" s="41">
        <v>9794.9362331505417</v>
      </c>
      <c r="V499" s="42">
        <v>27794.017060150545</v>
      </c>
      <c r="W499" s="38">
        <v>136398.19595915053</v>
      </c>
      <c r="X499" s="38">
        <v>18611.873175003799</v>
      </c>
      <c r="Y499" s="37">
        <v>117786.32278414673</v>
      </c>
      <c r="Z499" s="155">
        <v>0</v>
      </c>
      <c r="AA499" s="38">
        <v>6626.1834907379798</v>
      </c>
      <c r="AB499" s="38">
        <v>21461.73497081282</v>
      </c>
      <c r="AC499" s="38">
        <v>15706.35</v>
      </c>
      <c r="AD499" s="38">
        <v>2246.697847200001</v>
      </c>
      <c r="AE499" s="38">
        <v>1358.81</v>
      </c>
      <c r="AF499" s="38">
        <v>47399.776308750792</v>
      </c>
      <c r="AG499" s="146">
        <v>84936</v>
      </c>
      <c r="AH499" s="38">
        <v>85587</v>
      </c>
      <c r="AI499" s="38">
        <v>5079</v>
      </c>
      <c r="AJ499" s="38">
        <v>5730</v>
      </c>
      <c r="AK499" s="38">
        <v>651</v>
      </c>
      <c r="AL499" s="38">
        <v>79857</v>
      </c>
      <c r="AM499" s="38">
        <v>79857</v>
      </c>
      <c r="AN499" s="38">
        <v>0</v>
      </c>
      <c r="AO499" s="38">
        <v>108604.17889899999</v>
      </c>
      <c r="AP499" s="38">
        <v>107953.17889899999</v>
      </c>
      <c r="AQ499" s="38">
        <v>651</v>
      </c>
      <c r="AR499" s="38">
        <v>-88712</v>
      </c>
      <c r="AS499" s="38">
        <v>0</v>
      </c>
    </row>
    <row r="500" spans="2:45" s="1" customFormat="1" ht="14.25" x14ac:dyDescent="0.2">
      <c r="B500" s="33" t="s">
        <v>1808</v>
      </c>
      <c r="C500" s="34" t="s">
        <v>127</v>
      </c>
      <c r="D500" s="33" t="s">
        <v>128</v>
      </c>
      <c r="E500" s="33" t="s">
        <v>13</v>
      </c>
      <c r="F500" s="33" t="s">
        <v>11</v>
      </c>
      <c r="G500" s="33" t="s">
        <v>16</v>
      </c>
      <c r="H500" s="33" t="s">
        <v>36</v>
      </c>
      <c r="I500" s="33" t="s">
        <v>10</v>
      </c>
      <c r="J500" s="33" t="s">
        <v>21</v>
      </c>
      <c r="K500" s="33" t="s">
        <v>129</v>
      </c>
      <c r="L500" s="37">
        <v>10214</v>
      </c>
      <c r="M500" s="162">
        <v>247603.90511200001</v>
      </c>
      <c r="N500" s="38">
        <v>4216</v>
      </c>
      <c r="O500" s="38">
        <v>0</v>
      </c>
      <c r="P500" s="31">
        <v>101078.68511199998</v>
      </c>
      <c r="Q500" s="39">
        <v>17145.177677</v>
      </c>
      <c r="R500" s="40">
        <v>0</v>
      </c>
      <c r="S500" s="40">
        <v>17248.351101720909</v>
      </c>
      <c r="T500" s="40">
        <v>3179.6488982790906</v>
      </c>
      <c r="U500" s="41">
        <v>20428.110158056021</v>
      </c>
      <c r="V500" s="42">
        <v>37573.28783505602</v>
      </c>
      <c r="W500" s="38">
        <v>138651.972947056</v>
      </c>
      <c r="X500" s="38">
        <v>32340.65831572091</v>
      </c>
      <c r="Y500" s="37">
        <v>106311.31463133509</v>
      </c>
      <c r="Z500" s="155">
        <v>0</v>
      </c>
      <c r="AA500" s="38">
        <v>14321.658069713147</v>
      </c>
      <c r="AB500" s="38">
        <v>71360.76315214207</v>
      </c>
      <c r="AC500" s="38">
        <v>42814.16</v>
      </c>
      <c r="AD500" s="38">
        <v>4076.5932622695809</v>
      </c>
      <c r="AE500" s="38">
        <v>2089.3000000000002</v>
      </c>
      <c r="AF500" s="38">
        <v>134662.47448412477</v>
      </c>
      <c r="AG500" s="146">
        <v>43139</v>
      </c>
      <c r="AH500" s="38">
        <v>125052.78</v>
      </c>
      <c r="AI500" s="38">
        <v>9941</v>
      </c>
      <c r="AJ500" s="38">
        <v>9941</v>
      </c>
      <c r="AK500" s="38">
        <v>0</v>
      </c>
      <c r="AL500" s="38">
        <v>33198</v>
      </c>
      <c r="AM500" s="38">
        <v>115111.78</v>
      </c>
      <c r="AN500" s="38">
        <v>81913.78</v>
      </c>
      <c r="AO500" s="38">
        <v>101078.68511199998</v>
      </c>
      <c r="AP500" s="38">
        <v>19164.905111999979</v>
      </c>
      <c r="AQ500" s="38">
        <v>81913.78</v>
      </c>
      <c r="AR500" s="38">
        <v>4216</v>
      </c>
      <c r="AS500" s="38">
        <v>0</v>
      </c>
    </row>
    <row r="501" spans="2:45" s="1" customFormat="1" ht="14.25" x14ac:dyDescent="0.2">
      <c r="B501" s="33" t="s">
        <v>1808</v>
      </c>
      <c r="C501" s="34" t="s">
        <v>742</v>
      </c>
      <c r="D501" s="33" t="s">
        <v>743</v>
      </c>
      <c r="E501" s="33" t="s">
        <v>13</v>
      </c>
      <c r="F501" s="33" t="s">
        <v>11</v>
      </c>
      <c r="G501" s="33" t="s">
        <v>16</v>
      </c>
      <c r="H501" s="33" t="s">
        <v>36</v>
      </c>
      <c r="I501" s="33" t="s">
        <v>10</v>
      </c>
      <c r="J501" s="33" t="s">
        <v>22</v>
      </c>
      <c r="K501" s="33" t="s">
        <v>744</v>
      </c>
      <c r="L501" s="37">
        <v>127</v>
      </c>
      <c r="M501" s="162">
        <v>10126.728716000001</v>
      </c>
      <c r="N501" s="38">
        <v>-16022.599999999999</v>
      </c>
      <c r="O501" s="38">
        <v>12965.468862298056</v>
      </c>
      <c r="P501" s="31">
        <v>-4593.6842839999972</v>
      </c>
      <c r="Q501" s="39">
        <v>0</v>
      </c>
      <c r="R501" s="40">
        <v>4593.6842839999972</v>
      </c>
      <c r="S501" s="40">
        <v>145.47844457148443</v>
      </c>
      <c r="T501" s="40">
        <v>10659.507400136617</v>
      </c>
      <c r="U501" s="41">
        <v>15398.753166086535</v>
      </c>
      <c r="V501" s="42">
        <v>15398.753166086535</v>
      </c>
      <c r="W501" s="38">
        <v>15398.753166086535</v>
      </c>
      <c r="X501" s="38">
        <v>13110.947306869542</v>
      </c>
      <c r="Y501" s="37">
        <v>2287.8058592169928</v>
      </c>
      <c r="Z501" s="155">
        <v>0</v>
      </c>
      <c r="AA501" s="38">
        <v>2535.9051620357995</v>
      </c>
      <c r="AB501" s="38">
        <v>1543.9411206790103</v>
      </c>
      <c r="AC501" s="38">
        <v>897.38</v>
      </c>
      <c r="AD501" s="38">
        <v>0</v>
      </c>
      <c r="AE501" s="38">
        <v>0</v>
      </c>
      <c r="AF501" s="38">
        <v>4977.2262827148097</v>
      </c>
      <c r="AG501" s="146">
        <v>132</v>
      </c>
      <c r="AH501" s="38">
        <v>1302.1869999999999</v>
      </c>
      <c r="AI501" s="38">
        <v>0</v>
      </c>
      <c r="AJ501" s="38">
        <v>60</v>
      </c>
      <c r="AK501" s="38">
        <v>60</v>
      </c>
      <c r="AL501" s="38">
        <v>132</v>
      </c>
      <c r="AM501" s="38">
        <v>1242.1869999999999</v>
      </c>
      <c r="AN501" s="38">
        <v>1110.1869999999999</v>
      </c>
      <c r="AO501" s="38">
        <v>-4593.6842839999972</v>
      </c>
      <c r="AP501" s="38">
        <v>-5763.8712839999971</v>
      </c>
      <c r="AQ501" s="38">
        <v>1170.1869999999999</v>
      </c>
      <c r="AR501" s="38">
        <v>-16022.599999999999</v>
      </c>
      <c r="AS501" s="38">
        <v>0</v>
      </c>
    </row>
    <row r="502" spans="2:45" s="1" customFormat="1" ht="14.25" x14ac:dyDescent="0.2">
      <c r="B502" s="33" t="s">
        <v>1808</v>
      </c>
      <c r="C502" s="34" t="s">
        <v>1310</v>
      </c>
      <c r="D502" s="33" t="s">
        <v>1311</v>
      </c>
      <c r="E502" s="33" t="s">
        <v>13</v>
      </c>
      <c r="F502" s="33" t="s">
        <v>11</v>
      </c>
      <c r="G502" s="33" t="s">
        <v>16</v>
      </c>
      <c r="H502" s="33" t="s">
        <v>36</v>
      </c>
      <c r="I502" s="33" t="s">
        <v>10</v>
      </c>
      <c r="J502" s="33" t="s">
        <v>22</v>
      </c>
      <c r="K502" s="33" t="s">
        <v>1312</v>
      </c>
      <c r="L502" s="37">
        <v>192</v>
      </c>
      <c r="M502" s="162">
        <v>20642.238362</v>
      </c>
      <c r="N502" s="38">
        <v>22472</v>
      </c>
      <c r="O502" s="38">
        <v>0</v>
      </c>
      <c r="P502" s="31">
        <v>38291.190362000001</v>
      </c>
      <c r="Q502" s="39">
        <v>1361.9829130000001</v>
      </c>
      <c r="R502" s="40">
        <v>0</v>
      </c>
      <c r="S502" s="40">
        <v>796.00832685744854</v>
      </c>
      <c r="T502" s="40">
        <v>-22.265896352901336</v>
      </c>
      <c r="U502" s="41">
        <v>773.74660291310431</v>
      </c>
      <c r="V502" s="42">
        <v>2135.7295159131045</v>
      </c>
      <c r="W502" s="38">
        <v>40426.919877913104</v>
      </c>
      <c r="X502" s="38">
        <v>1492.5156128574454</v>
      </c>
      <c r="Y502" s="37">
        <v>38934.404265055658</v>
      </c>
      <c r="Z502" s="155">
        <v>0</v>
      </c>
      <c r="AA502" s="38">
        <v>856.56479486495004</v>
      </c>
      <c r="AB502" s="38">
        <v>1953.2646761639207</v>
      </c>
      <c r="AC502" s="38">
        <v>1314.97</v>
      </c>
      <c r="AD502" s="38">
        <v>206</v>
      </c>
      <c r="AE502" s="38">
        <v>0</v>
      </c>
      <c r="AF502" s="38">
        <v>4330.7994710288713</v>
      </c>
      <c r="AG502" s="146">
        <v>0</v>
      </c>
      <c r="AH502" s="38">
        <v>1877.9519999999998</v>
      </c>
      <c r="AI502" s="38">
        <v>0</v>
      </c>
      <c r="AJ502" s="38">
        <v>0</v>
      </c>
      <c r="AK502" s="38">
        <v>0</v>
      </c>
      <c r="AL502" s="38">
        <v>0</v>
      </c>
      <c r="AM502" s="38">
        <v>1877.9519999999998</v>
      </c>
      <c r="AN502" s="38">
        <v>1877.9519999999998</v>
      </c>
      <c r="AO502" s="38">
        <v>38291.190362000001</v>
      </c>
      <c r="AP502" s="38">
        <v>36413.238362000004</v>
      </c>
      <c r="AQ502" s="38">
        <v>1877.9519999999975</v>
      </c>
      <c r="AR502" s="38">
        <v>22472</v>
      </c>
      <c r="AS502" s="38">
        <v>0</v>
      </c>
    </row>
    <row r="503" spans="2:45" s="1" customFormat="1" ht="14.25" x14ac:dyDescent="0.2">
      <c r="B503" s="33" t="s">
        <v>1808</v>
      </c>
      <c r="C503" s="34" t="s">
        <v>992</v>
      </c>
      <c r="D503" s="33" t="s">
        <v>993</v>
      </c>
      <c r="E503" s="33" t="s">
        <v>13</v>
      </c>
      <c r="F503" s="33" t="s">
        <v>11</v>
      </c>
      <c r="G503" s="33" t="s">
        <v>16</v>
      </c>
      <c r="H503" s="33" t="s">
        <v>36</v>
      </c>
      <c r="I503" s="33" t="s">
        <v>10</v>
      </c>
      <c r="J503" s="33" t="s">
        <v>18</v>
      </c>
      <c r="K503" s="33" t="s">
        <v>994</v>
      </c>
      <c r="L503" s="37">
        <v>5568</v>
      </c>
      <c r="M503" s="162">
        <v>83683.378417</v>
      </c>
      <c r="N503" s="38">
        <v>42001</v>
      </c>
      <c r="O503" s="38">
        <v>0</v>
      </c>
      <c r="P503" s="31">
        <v>150815.402417</v>
      </c>
      <c r="Q503" s="39">
        <v>12189.542747</v>
      </c>
      <c r="R503" s="40">
        <v>0</v>
      </c>
      <c r="S503" s="40">
        <v>13536.436970290912</v>
      </c>
      <c r="T503" s="40">
        <v>-129.72524412270468</v>
      </c>
      <c r="U503" s="41">
        <v>13406.784021904519</v>
      </c>
      <c r="V503" s="42">
        <v>25596.326768904517</v>
      </c>
      <c r="W503" s="38">
        <v>176411.72918590452</v>
      </c>
      <c r="X503" s="38">
        <v>25380.819319290895</v>
      </c>
      <c r="Y503" s="37">
        <v>151030.90986661363</v>
      </c>
      <c r="Z503" s="155">
        <v>0</v>
      </c>
      <c r="AA503" s="38">
        <v>3847.2827422562514</v>
      </c>
      <c r="AB503" s="38">
        <v>35750.614887998185</v>
      </c>
      <c r="AC503" s="38">
        <v>23339.46</v>
      </c>
      <c r="AD503" s="38">
        <v>2632</v>
      </c>
      <c r="AE503" s="38">
        <v>369.5</v>
      </c>
      <c r="AF503" s="38">
        <v>65938.857630254439</v>
      </c>
      <c r="AG503" s="146">
        <v>49231</v>
      </c>
      <c r="AH503" s="38">
        <v>61209.024000000005</v>
      </c>
      <c r="AI503" s="38">
        <v>0</v>
      </c>
      <c r="AJ503" s="38">
        <v>0</v>
      </c>
      <c r="AK503" s="38">
        <v>0</v>
      </c>
      <c r="AL503" s="38">
        <v>49231</v>
      </c>
      <c r="AM503" s="38">
        <v>61209.024000000005</v>
      </c>
      <c r="AN503" s="38">
        <v>11978.024000000005</v>
      </c>
      <c r="AO503" s="38">
        <v>150815.402417</v>
      </c>
      <c r="AP503" s="38">
        <v>138837.378417</v>
      </c>
      <c r="AQ503" s="38">
        <v>11978.024000000005</v>
      </c>
      <c r="AR503" s="38">
        <v>42001</v>
      </c>
      <c r="AS503" s="38">
        <v>0</v>
      </c>
    </row>
    <row r="504" spans="2:45" s="1" customFormat="1" ht="14.25" x14ac:dyDescent="0.2">
      <c r="B504" s="33" t="s">
        <v>1808</v>
      </c>
      <c r="C504" s="34" t="s">
        <v>431</v>
      </c>
      <c r="D504" s="33" t="s">
        <v>432</v>
      </c>
      <c r="E504" s="33" t="s">
        <v>13</v>
      </c>
      <c r="F504" s="33" t="s">
        <v>11</v>
      </c>
      <c r="G504" s="33" t="s">
        <v>16</v>
      </c>
      <c r="H504" s="33" t="s">
        <v>36</v>
      </c>
      <c r="I504" s="33" t="s">
        <v>10</v>
      </c>
      <c r="J504" s="33" t="s">
        <v>21</v>
      </c>
      <c r="K504" s="33" t="s">
        <v>433</v>
      </c>
      <c r="L504" s="37">
        <v>15934</v>
      </c>
      <c r="M504" s="162">
        <v>624332.00665</v>
      </c>
      <c r="N504" s="38">
        <v>-959771</v>
      </c>
      <c r="O504" s="38">
        <v>527820.50537810102</v>
      </c>
      <c r="P504" s="31">
        <v>47544.006649999996</v>
      </c>
      <c r="Q504" s="39">
        <v>39848.997033</v>
      </c>
      <c r="R504" s="40">
        <v>0</v>
      </c>
      <c r="S504" s="40">
        <v>28635.112905153856</v>
      </c>
      <c r="T504" s="40">
        <v>403145.945596101</v>
      </c>
      <c r="U504" s="41">
        <v>431783.38688200829</v>
      </c>
      <c r="V504" s="42">
        <v>471632.38391500828</v>
      </c>
      <c r="W504" s="38">
        <v>519176.39056500827</v>
      </c>
      <c r="X504" s="38">
        <v>519174.06218425481</v>
      </c>
      <c r="Y504" s="37">
        <v>2.3283807534608059</v>
      </c>
      <c r="Z504" s="155">
        <v>8096.8461704851106</v>
      </c>
      <c r="AA504" s="38">
        <v>82350.039438200954</v>
      </c>
      <c r="AB504" s="38">
        <v>83934.750571642042</v>
      </c>
      <c r="AC504" s="38">
        <v>66790.75</v>
      </c>
      <c r="AD504" s="38">
        <v>12700.13</v>
      </c>
      <c r="AE504" s="38">
        <v>4202.87</v>
      </c>
      <c r="AF504" s="38">
        <v>258075.38618032809</v>
      </c>
      <c r="AG504" s="146">
        <v>910871</v>
      </c>
      <c r="AH504" s="38">
        <v>956371</v>
      </c>
      <c r="AI504" s="38">
        <v>0</v>
      </c>
      <c r="AJ504" s="38">
        <v>45500</v>
      </c>
      <c r="AK504" s="38">
        <v>45500</v>
      </c>
      <c r="AL504" s="38">
        <v>910871</v>
      </c>
      <c r="AM504" s="38">
        <v>910871</v>
      </c>
      <c r="AN504" s="38">
        <v>0</v>
      </c>
      <c r="AO504" s="38">
        <v>47544.006649999996</v>
      </c>
      <c r="AP504" s="38">
        <v>2044.0066499999957</v>
      </c>
      <c r="AQ504" s="38">
        <v>45500</v>
      </c>
      <c r="AR504" s="38">
        <v>-959771</v>
      </c>
      <c r="AS504" s="38">
        <v>0</v>
      </c>
    </row>
    <row r="505" spans="2:45" s="1" customFormat="1" ht="14.25" x14ac:dyDescent="0.2">
      <c r="B505" s="33" t="s">
        <v>1808</v>
      </c>
      <c r="C505" s="34" t="s">
        <v>685</v>
      </c>
      <c r="D505" s="33" t="s">
        <v>686</v>
      </c>
      <c r="E505" s="33" t="s">
        <v>13</v>
      </c>
      <c r="F505" s="33" t="s">
        <v>11</v>
      </c>
      <c r="G505" s="33" t="s">
        <v>16</v>
      </c>
      <c r="H505" s="33" t="s">
        <v>36</v>
      </c>
      <c r="I505" s="33" t="s">
        <v>10</v>
      </c>
      <c r="J505" s="33" t="s">
        <v>12</v>
      </c>
      <c r="K505" s="33" t="s">
        <v>687</v>
      </c>
      <c r="L505" s="37">
        <v>3631</v>
      </c>
      <c r="M505" s="162">
        <v>106716.61565999998</v>
      </c>
      <c r="N505" s="38">
        <v>-68294</v>
      </c>
      <c r="O505" s="38">
        <v>25804.781633519833</v>
      </c>
      <c r="P505" s="31">
        <v>98026.615659999981</v>
      </c>
      <c r="Q505" s="39">
        <v>10463.156875999999</v>
      </c>
      <c r="R505" s="40">
        <v>0</v>
      </c>
      <c r="S505" s="40">
        <v>8241.8194765745939</v>
      </c>
      <c r="T505" s="40">
        <v>-52.951742690172068</v>
      </c>
      <c r="U505" s="41">
        <v>8188.9118923801425</v>
      </c>
      <c r="V505" s="42">
        <v>18652.068768380141</v>
      </c>
      <c r="W505" s="38">
        <v>116678.68442838012</v>
      </c>
      <c r="X505" s="38">
        <v>15453.411518574605</v>
      </c>
      <c r="Y505" s="37">
        <v>101225.27290980551</v>
      </c>
      <c r="Z505" s="155">
        <v>0</v>
      </c>
      <c r="AA505" s="38">
        <v>3757.0842858352098</v>
      </c>
      <c r="AB505" s="38">
        <v>16698.772350102772</v>
      </c>
      <c r="AC505" s="38">
        <v>15220.11</v>
      </c>
      <c r="AD505" s="38">
        <v>5549.0286722894007</v>
      </c>
      <c r="AE505" s="38">
        <v>0</v>
      </c>
      <c r="AF505" s="38">
        <v>41224.995308227386</v>
      </c>
      <c r="AG505" s="146">
        <v>71310</v>
      </c>
      <c r="AH505" s="38">
        <v>71310</v>
      </c>
      <c r="AI505" s="38">
        <v>6301</v>
      </c>
      <c r="AJ505" s="38">
        <v>6301</v>
      </c>
      <c r="AK505" s="38">
        <v>0</v>
      </c>
      <c r="AL505" s="38">
        <v>65009</v>
      </c>
      <c r="AM505" s="38">
        <v>65009</v>
      </c>
      <c r="AN505" s="38">
        <v>0</v>
      </c>
      <c r="AO505" s="38">
        <v>98026.615659999981</v>
      </c>
      <c r="AP505" s="38">
        <v>98026.615659999981</v>
      </c>
      <c r="AQ505" s="38">
        <v>0</v>
      </c>
      <c r="AR505" s="38">
        <v>-68294</v>
      </c>
      <c r="AS505" s="38">
        <v>0</v>
      </c>
    </row>
    <row r="506" spans="2:45" s="1" customFormat="1" ht="14.25" x14ac:dyDescent="0.2">
      <c r="B506" s="33" t="s">
        <v>1808</v>
      </c>
      <c r="C506" s="34" t="s">
        <v>1705</v>
      </c>
      <c r="D506" s="33" t="s">
        <v>1706</v>
      </c>
      <c r="E506" s="33" t="s">
        <v>13</v>
      </c>
      <c r="F506" s="33" t="s">
        <v>11</v>
      </c>
      <c r="G506" s="33" t="s">
        <v>16</v>
      </c>
      <c r="H506" s="33" t="s">
        <v>36</v>
      </c>
      <c r="I506" s="33" t="s">
        <v>10</v>
      </c>
      <c r="J506" s="33" t="s">
        <v>12</v>
      </c>
      <c r="K506" s="33" t="s">
        <v>1707</v>
      </c>
      <c r="L506" s="37">
        <v>4683</v>
      </c>
      <c r="M506" s="162">
        <v>305897.13559199998</v>
      </c>
      <c r="N506" s="38">
        <v>-1664</v>
      </c>
      <c r="O506" s="38">
        <v>0</v>
      </c>
      <c r="P506" s="31">
        <v>330564.60559199995</v>
      </c>
      <c r="Q506" s="39">
        <v>13908.628645000001</v>
      </c>
      <c r="R506" s="40">
        <v>0</v>
      </c>
      <c r="S506" s="40">
        <v>6139.3667108595009</v>
      </c>
      <c r="T506" s="40">
        <v>3226.6332891404991</v>
      </c>
      <c r="U506" s="41">
        <v>9366.0505061852691</v>
      </c>
      <c r="V506" s="42">
        <v>23274.679151185272</v>
      </c>
      <c r="W506" s="38">
        <v>353839.28474318521</v>
      </c>
      <c r="X506" s="38">
        <v>11511.312582859537</v>
      </c>
      <c r="Y506" s="37">
        <v>342327.97216032568</v>
      </c>
      <c r="Z506" s="155">
        <v>0</v>
      </c>
      <c r="AA506" s="38">
        <v>14274.313160021858</v>
      </c>
      <c r="AB506" s="38">
        <v>31504.90789771991</v>
      </c>
      <c r="AC506" s="38">
        <v>33033.29</v>
      </c>
      <c r="AD506" s="38">
        <v>2291.8631210549947</v>
      </c>
      <c r="AE506" s="38">
        <v>3333.26</v>
      </c>
      <c r="AF506" s="38">
        <v>84437.634178796754</v>
      </c>
      <c r="AG506" s="146">
        <v>0</v>
      </c>
      <c r="AH506" s="38">
        <v>68013.47</v>
      </c>
      <c r="AI506" s="38">
        <v>0</v>
      </c>
      <c r="AJ506" s="38">
        <v>15610.7</v>
      </c>
      <c r="AK506" s="38">
        <v>15610.7</v>
      </c>
      <c r="AL506" s="38">
        <v>0</v>
      </c>
      <c r="AM506" s="38">
        <v>52402.77</v>
      </c>
      <c r="AN506" s="38">
        <v>52402.77</v>
      </c>
      <c r="AO506" s="38">
        <v>330564.60559199995</v>
      </c>
      <c r="AP506" s="38">
        <v>262551.13559199992</v>
      </c>
      <c r="AQ506" s="38">
        <v>68013.469999999972</v>
      </c>
      <c r="AR506" s="38">
        <v>-1664</v>
      </c>
      <c r="AS506" s="38">
        <v>0</v>
      </c>
    </row>
    <row r="507" spans="2:45" s="1" customFormat="1" ht="14.25" x14ac:dyDescent="0.2">
      <c r="B507" s="33" t="s">
        <v>1808</v>
      </c>
      <c r="C507" s="34" t="s">
        <v>1771</v>
      </c>
      <c r="D507" s="33" t="s">
        <v>1772</v>
      </c>
      <c r="E507" s="33" t="s">
        <v>13</v>
      </c>
      <c r="F507" s="33" t="s">
        <v>11</v>
      </c>
      <c r="G507" s="33" t="s">
        <v>16</v>
      </c>
      <c r="H507" s="33" t="s">
        <v>36</v>
      </c>
      <c r="I507" s="33" t="s">
        <v>10</v>
      </c>
      <c r="J507" s="33" t="s">
        <v>21</v>
      </c>
      <c r="K507" s="33" t="s">
        <v>1773</v>
      </c>
      <c r="L507" s="37">
        <v>14678</v>
      </c>
      <c r="M507" s="162">
        <v>546901.91729100002</v>
      </c>
      <c r="N507" s="38">
        <v>-521849</v>
      </c>
      <c r="O507" s="38">
        <v>261911.14400991402</v>
      </c>
      <c r="P507" s="31">
        <v>-48645.022708999983</v>
      </c>
      <c r="Q507" s="39">
        <v>55915.264262999997</v>
      </c>
      <c r="R507" s="40">
        <v>48645.022708999983</v>
      </c>
      <c r="S507" s="40">
        <v>37481.534382871534</v>
      </c>
      <c r="T507" s="40">
        <v>197403.87755874457</v>
      </c>
      <c r="U507" s="41">
        <v>283531.96358940128</v>
      </c>
      <c r="V507" s="42">
        <v>339447.22785240127</v>
      </c>
      <c r="W507" s="38">
        <v>339447.22785240127</v>
      </c>
      <c r="X507" s="38">
        <v>309070.09929978551</v>
      </c>
      <c r="Y507" s="37">
        <v>30377.128552615759</v>
      </c>
      <c r="Z507" s="155">
        <v>0</v>
      </c>
      <c r="AA507" s="38">
        <v>17852.151265705579</v>
      </c>
      <c r="AB507" s="38">
        <v>68455.273008285352</v>
      </c>
      <c r="AC507" s="38">
        <v>61525.96</v>
      </c>
      <c r="AD507" s="38">
        <v>21496.604199285699</v>
      </c>
      <c r="AE507" s="38">
        <v>1206.8800000000001</v>
      </c>
      <c r="AF507" s="38">
        <v>170536.86847327664</v>
      </c>
      <c r="AG507" s="146">
        <v>67787</v>
      </c>
      <c r="AH507" s="38">
        <v>208921.06</v>
      </c>
      <c r="AI507" s="38">
        <v>0</v>
      </c>
      <c r="AJ507" s="38">
        <v>43500</v>
      </c>
      <c r="AK507" s="38">
        <v>43500</v>
      </c>
      <c r="AL507" s="38">
        <v>67787</v>
      </c>
      <c r="AM507" s="38">
        <v>165421.06</v>
      </c>
      <c r="AN507" s="38">
        <v>97634.06</v>
      </c>
      <c r="AO507" s="38">
        <v>-48645.022708999983</v>
      </c>
      <c r="AP507" s="38">
        <v>-189779.08270899998</v>
      </c>
      <c r="AQ507" s="38">
        <v>141134.06</v>
      </c>
      <c r="AR507" s="38">
        <v>-521849</v>
      </c>
      <c r="AS507" s="38">
        <v>0</v>
      </c>
    </row>
    <row r="508" spans="2:45" s="1" customFormat="1" ht="14.25" x14ac:dyDescent="0.2">
      <c r="B508" s="33" t="s">
        <v>1808</v>
      </c>
      <c r="C508" s="34" t="s">
        <v>133</v>
      </c>
      <c r="D508" s="33" t="s">
        <v>134</v>
      </c>
      <c r="E508" s="33" t="s">
        <v>13</v>
      </c>
      <c r="F508" s="33" t="s">
        <v>11</v>
      </c>
      <c r="G508" s="33" t="s">
        <v>16</v>
      </c>
      <c r="H508" s="33" t="s">
        <v>36</v>
      </c>
      <c r="I508" s="33" t="s">
        <v>10</v>
      </c>
      <c r="J508" s="33" t="s">
        <v>18</v>
      </c>
      <c r="K508" s="33" t="s">
        <v>135</v>
      </c>
      <c r="L508" s="37">
        <v>9510</v>
      </c>
      <c r="M508" s="162">
        <v>245705.07947</v>
      </c>
      <c r="N508" s="38">
        <v>-378396.54</v>
      </c>
      <c r="O508" s="38">
        <v>67608.735458759955</v>
      </c>
      <c r="P508" s="31">
        <v>-39145.560529999988</v>
      </c>
      <c r="Q508" s="39">
        <v>45581.623038999998</v>
      </c>
      <c r="R508" s="40">
        <v>39145.560529999988</v>
      </c>
      <c r="S508" s="40">
        <v>27616.454754296319</v>
      </c>
      <c r="T508" s="40">
        <v>35958.811581695307</v>
      </c>
      <c r="U508" s="41">
        <v>102721.38078838246</v>
      </c>
      <c r="V508" s="42">
        <v>148303.00382738246</v>
      </c>
      <c r="W508" s="38">
        <v>148303.00382738246</v>
      </c>
      <c r="X508" s="38">
        <v>97972.362994056253</v>
      </c>
      <c r="Y508" s="37">
        <v>50330.640833326208</v>
      </c>
      <c r="Z508" s="155">
        <v>0</v>
      </c>
      <c r="AA508" s="38">
        <v>18517.972927067014</v>
      </c>
      <c r="AB508" s="38">
        <v>64558.722506611412</v>
      </c>
      <c r="AC508" s="38">
        <v>39863.19</v>
      </c>
      <c r="AD508" s="38">
        <v>2115.7052456187503</v>
      </c>
      <c r="AE508" s="38">
        <v>3506.84</v>
      </c>
      <c r="AF508" s="38">
        <v>128562.43067929718</v>
      </c>
      <c r="AG508" s="146">
        <v>223260</v>
      </c>
      <c r="AH508" s="38">
        <v>228653.9</v>
      </c>
      <c r="AI508" s="38">
        <v>0</v>
      </c>
      <c r="AJ508" s="38">
        <v>5393.9000000000005</v>
      </c>
      <c r="AK508" s="38">
        <v>5393.9000000000005</v>
      </c>
      <c r="AL508" s="38">
        <v>223260</v>
      </c>
      <c r="AM508" s="38">
        <v>223260</v>
      </c>
      <c r="AN508" s="38">
        <v>0</v>
      </c>
      <c r="AO508" s="38">
        <v>-39145.560529999988</v>
      </c>
      <c r="AP508" s="38">
        <v>-44539.460529999989</v>
      </c>
      <c r="AQ508" s="38">
        <v>5393.9000000000015</v>
      </c>
      <c r="AR508" s="38">
        <v>-378396.54</v>
      </c>
      <c r="AS508" s="38">
        <v>0</v>
      </c>
    </row>
    <row r="509" spans="2:45" s="1" customFormat="1" ht="14.25" x14ac:dyDescent="0.2">
      <c r="B509" s="33" t="s">
        <v>1808</v>
      </c>
      <c r="C509" s="34" t="s">
        <v>1469</v>
      </c>
      <c r="D509" s="33" t="s">
        <v>1470</v>
      </c>
      <c r="E509" s="33" t="s">
        <v>13</v>
      </c>
      <c r="F509" s="33" t="s">
        <v>11</v>
      </c>
      <c r="G509" s="33" t="s">
        <v>16</v>
      </c>
      <c r="H509" s="33" t="s">
        <v>36</v>
      </c>
      <c r="I509" s="33" t="s">
        <v>10</v>
      </c>
      <c r="J509" s="33" t="s">
        <v>21</v>
      </c>
      <c r="K509" s="33" t="s">
        <v>1471</v>
      </c>
      <c r="L509" s="37">
        <v>14112</v>
      </c>
      <c r="M509" s="162">
        <v>757055.03572000004</v>
      </c>
      <c r="N509" s="38">
        <v>-426216.97</v>
      </c>
      <c r="O509" s="38">
        <v>158023.29689379243</v>
      </c>
      <c r="P509" s="31">
        <v>443618.86572000012</v>
      </c>
      <c r="Q509" s="39">
        <v>43926.080645000002</v>
      </c>
      <c r="R509" s="40">
        <v>0</v>
      </c>
      <c r="S509" s="40">
        <v>29179.724508582636</v>
      </c>
      <c r="T509" s="40">
        <v>-51.64959410490701</v>
      </c>
      <c r="U509" s="41">
        <v>29128.231987715844</v>
      </c>
      <c r="V509" s="42">
        <v>73054.312632715853</v>
      </c>
      <c r="W509" s="38">
        <v>516673.17835271597</v>
      </c>
      <c r="X509" s="38">
        <v>54711.983453582623</v>
      </c>
      <c r="Y509" s="37">
        <v>461961.19489913335</v>
      </c>
      <c r="Z509" s="155">
        <v>0</v>
      </c>
      <c r="AA509" s="38">
        <v>71139.890165314137</v>
      </c>
      <c r="AB509" s="38">
        <v>81514.847508291583</v>
      </c>
      <c r="AC509" s="38">
        <v>59153.45</v>
      </c>
      <c r="AD509" s="38">
        <v>13736.004999999999</v>
      </c>
      <c r="AE509" s="38">
        <v>2413.11</v>
      </c>
      <c r="AF509" s="38">
        <v>227957.30267360574</v>
      </c>
      <c r="AG509" s="146">
        <v>251643</v>
      </c>
      <c r="AH509" s="38">
        <v>264533.8</v>
      </c>
      <c r="AI509" s="38">
        <v>0</v>
      </c>
      <c r="AJ509" s="38">
        <v>12890.800000000001</v>
      </c>
      <c r="AK509" s="38">
        <v>12890.800000000001</v>
      </c>
      <c r="AL509" s="38">
        <v>251643</v>
      </c>
      <c r="AM509" s="38">
        <v>251643</v>
      </c>
      <c r="AN509" s="38">
        <v>0</v>
      </c>
      <c r="AO509" s="38">
        <v>443618.86572000012</v>
      </c>
      <c r="AP509" s="38">
        <v>430728.06572000013</v>
      </c>
      <c r="AQ509" s="38">
        <v>12890.799999999988</v>
      </c>
      <c r="AR509" s="38">
        <v>-426216.97</v>
      </c>
      <c r="AS509" s="38">
        <v>0</v>
      </c>
    </row>
    <row r="510" spans="2:45" s="1" customFormat="1" ht="14.25" x14ac:dyDescent="0.2">
      <c r="B510" s="33" t="s">
        <v>1808</v>
      </c>
      <c r="C510" s="34" t="s">
        <v>893</v>
      </c>
      <c r="D510" s="33" t="s">
        <v>894</v>
      </c>
      <c r="E510" s="33" t="s">
        <v>13</v>
      </c>
      <c r="F510" s="33" t="s">
        <v>11</v>
      </c>
      <c r="G510" s="33" t="s">
        <v>16</v>
      </c>
      <c r="H510" s="33" t="s">
        <v>36</v>
      </c>
      <c r="I510" s="33" t="s">
        <v>10</v>
      </c>
      <c r="J510" s="33" t="s">
        <v>12</v>
      </c>
      <c r="K510" s="33" t="s">
        <v>895</v>
      </c>
      <c r="L510" s="37">
        <v>2794</v>
      </c>
      <c r="M510" s="162">
        <v>100061.836186</v>
      </c>
      <c r="N510" s="38">
        <v>-1347</v>
      </c>
      <c r="O510" s="38">
        <v>0</v>
      </c>
      <c r="P510" s="31">
        <v>108788.69618600002</v>
      </c>
      <c r="Q510" s="39">
        <v>7698.2979910000004</v>
      </c>
      <c r="R510" s="40">
        <v>0</v>
      </c>
      <c r="S510" s="40">
        <v>7213.7820434313417</v>
      </c>
      <c r="T510" s="40">
        <v>-87.861074914573692</v>
      </c>
      <c r="U510" s="41">
        <v>7125.9593950686212</v>
      </c>
      <c r="V510" s="42">
        <v>14824.257386068621</v>
      </c>
      <c r="W510" s="38">
        <v>123612.95357206864</v>
      </c>
      <c r="X510" s="38">
        <v>13525.841331431351</v>
      </c>
      <c r="Y510" s="37">
        <v>110087.11224063729</v>
      </c>
      <c r="Z510" s="155">
        <v>0</v>
      </c>
      <c r="AA510" s="38">
        <v>8211.481381769343</v>
      </c>
      <c r="AB510" s="38">
        <v>12955.68640195652</v>
      </c>
      <c r="AC510" s="38">
        <v>11711.65</v>
      </c>
      <c r="AD510" s="38">
        <v>1869.02264425832</v>
      </c>
      <c r="AE510" s="38">
        <v>0</v>
      </c>
      <c r="AF510" s="38">
        <v>34747.840427984185</v>
      </c>
      <c r="AG510" s="146">
        <v>3970</v>
      </c>
      <c r="AH510" s="38">
        <v>33744.86</v>
      </c>
      <c r="AI510" s="38">
        <v>0</v>
      </c>
      <c r="AJ510" s="38">
        <v>2480</v>
      </c>
      <c r="AK510" s="38">
        <v>2480</v>
      </c>
      <c r="AL510" s="38">
        <v>3970</v>
      </c>
      <c r="AM510" s="38">
        <v>31264.859999999997</v>
      </c>
      <c r="AN510" s="38">
        <v>27294.859999999997</v>
      </c>
      <c r="AO510" s="38">
        <v>108788.69618600002</v>
      </c>
      <c r="AP510" s="38">
        <v>79013.836186000015</v>
      </c>
      <c r="AQ510" s="38">
        <v>29774.859999999986</v>
      </c>
      <c r="AR510" s="38">
        <v>-4108</v>
      </c>
      <c r="AS510" s="38">
        <v>2761</v>
      </c>
    </row>
    <row r="511" spans="2:45" s="1" customFormat="1" ht="14.25" x14ac:dyDescent="0.2">
      <c r="B511" s="33" t="s">
        <v>1808</v>
      </c>
      <c r="C511" s="34" t="s">
        <v>1142</v>
      </c>
      <c r="D511" s="33" t="s">
        <v>1143</v>
      </c>
      <c r="E511" s="33" t="s">
        <v>13</v>
      </c>
      <c r="F511" s="33" t="s">
        <v>11</v>
      </c>
      <c r="G511" s="33" t="s">
        <v>16</v>
      </c>
      <c r="H511" s="33" t="s">
        <v>36</v>
      </c>
      <c r="I511" s="33" t="s">
        <v>10</v>
      </c>
      <c r="J511" s="33" t="s">
        <v>18</v>
      </c>
      <c r="K511" s="33" t="s">
        <v>1144</v>
      </c>
      <c r="L511" s="37">
        <v>6446</v>
      </c>
      <c r="M511" s="162">
        <v>241270.65870999999</v>
      </c>
      <c r="N511" s="38">
        <v>-69256</v>
      </c>
      <c r="O511" s="38">
        <v>21882.170434854575</v>
      </c>
      <c r="P511" s="31">
        <v>178663.23670999997</v>
      </c>
      <c r="Q511" s="39">
        <v>22252.540878</v>
      </c>
      <c r="R511" s="40">
        <v>0</v>
      </c>
      <c r="S511" s="40">
        <v>19620.68308115039</v>
      </c>
      <c r="T511" s="40">
        <v>-363.63381589676646</v>
      </c>
      <c r="U511" s="41">
        <v>19257.153108954022</v>
      </c>
      <c r="V511" s="42">
        <v>41509.693986954022</v>
      </c>
      <c r="W511" s="38">
        <v>220172.93069695399</v>
      </c>
      <c r="X511" s="38">
        <v>36788.780777150416</v>
      </c>
      <c r="Y511" s="37">
        <v>183384.14991980357</v>
      </c>
      <c r="Z511" s="155">
        <v>0</v>
      </c>
      <c r="AA511" s="38">
        <v>7714.0826665753921</v>
      </c>
      <c r="AB511" s="38">
        <v>49624.125146714861</v>
      </c>
      <c r="AC511" s="38">
        <v>27019.78</v>
      </c>
      <c r="AD511" s="38">
        <v>2425.3563133832804</v>
      </c>
      <c r="AE511" s="38">
        <v>5775.28</v>
      </c>
      <c r="AF511" s="38">
        <v>92558.624126673531</v>
      </c>
      <c r="AG511" s="146">
        <v>69449</v>
      </c>
      <c r="AH511" s="38">
        <v>92634.577999999994</v>
      </c>
      <c r="AI511" s="38">
        <v>0</v>
      </c>
      <c r="AJ511" s="38">
        <v>21773.7</v>
      </c>
      <c r="AK511" s="38">
        <v>21773.7</v>
      </c>
      <c r="AL511" s="38">
        <v>69449</v>
      </c>
      <c r="AM511" s="38">
        <v>70860.877999999997</v>
      </c>
      <c r="AN511" s="38">
        <v>1411.877999999997</v>
      </c>
      <c r="AO511" s="38">
        <v>178663.23670999997</v>
      </c>
      <c r="AP511" s="38">
        <v>155477.65870999996</v>
      </c>
      <c r="AQ511" s="38">
        <v>23185.578000000009</v>
      </c>
      <c r="AR511" s="38">
        <v>-69256</v>
      </c>
      <c r="AS511" s="38">
        <v>0</v>
      </c>
    </row>
    <row r="512" spans="2:45" s="1" customFormat="1" ht="14.25" x14ac:dyDescent="0.2">
      <c r="B512" s="33" t="s">
        <v>1808</v>
      </c>
      <c r="C512" s="34" t="s">
        <v>676</v>
      </c>
      <c r="D512" s="33" t="s">
        <v>677</v>
      </c>
      <c r="E512" s="33" t="s">
        <v>13</v>
      </c>
      <c r="F512" s="33" t="s">
        <v>11</v>
      </c>
      <c r="G512" s="33" t="s">
        <v>16</v>
      </c>
      <c r="H512" s="33" t="s">
        <v>36</v>
      </c>
      <c r="I512" s="33" t="s">
        <v>10</v>
      </c>
      <c r="J512" s="33" t="s">
        <v>20</v>
      </c>
      <c r="K512" s="33" t="s">
        <v>678</v>
      </c>
      <c r="L512" s="37">
        <v>23006</v>
      </c>
      <c r="M512" s="162">
        <v>925287.30095799989</v>
      </c>
      <c r="N512" s="38">
        <v>-204477</v>
      </c>
      <c r="O512" s="38">
        <v>102410.33805704153</v>
      </c>
      <c r="P512" s="31">
        <v>576579.30095799989</v>
      </c>
      <c r="Q512" s="39">
        <v>75146.099300000002</v>
      </c>
      <c r="R512" s="40">
        <v>0</v>
      </c>
      <c r="S512" s="40">
        <v>54148.059881163645</v>
      </c>
      <c r="T512" s="40">
        <v>-439.69175918540714</v>
      </c>
      <c r="U512" s="41">
        <v>53708.657744526914</v>
      </c>
      <c r="V512" s="42">
        <v>128854.75704452692</v>
      </c>
      <c r="W512" s="38">
        <v>705434.05800252687</v>
      </c>
      <c r="X512" s="38">
        <v>101527.61227716377</v>
      </c>
      <c r="Y512" s="37">
        <v>603906.4457253631</v>
      </c>
      <c r="Z512" s="155">
        <v>0</v>
      </c>
      <c r="AA512" s="38">
        <v>21440.781209187975</v>
      </c>
      <c r="AB512" s="38">
        <v>155053.01017401574</v>
      </c>
      <c r="AC512" s="38">
        <v>96434.55</v>
      </c>
      <c r="AD512" s="38">
        <v>15897.206257738077</v>
      </c>
      <c r="AE512" s="38">
        <v>5996.55</v>
      </c>
      <c r="AF512" s="38">
        <v>294822.09764094173</v>
      </c>
      <c r="AG512" s="146">
        <v>231610</v>
      </c>
      <c r="AH512" s="38">
        <v>278210</v>
      </c>
      <c r="AI512" s="38">
        <v>0</v>
      </c>
      <c r="AJ512" s="38">
        <v>46600</v>
      </c>
      <c r="AK512" s="38">
        <v>46600</v>
      </c>
      <c r="AL512" s="38">
        <v>231610</v>
      </c>
      <c r="AM512" s="38">
        <v>231610</v>
      </c>
      <c r="AN512" s="38">
        <v>0</v>
      </c>
      <c r="AO512" s="38">
        <v>576579.30095799989</v>
      </c>
      <c r="AP512" s="38">
        <v>529979.30095799989</v>
      </c>
      <c r="AQ512" s="38">
        <v>46600</v>
      </c>
      <c r="AR512" s="38">
        <v>-204477</v>
      </c>
      <c r="AS512" s="38">
        <v>0</v>
      </c>
    </row>
    <row r="513" spans="2:45" s="1" customFormat="1" ht="14.25" x14ac:dyDescent="0.2">
      <c r="B513" s="33" t="s">
        <v>1808</v>
      </c>
      <c r="C513" s="34" t="s">
        <v>1331</v>
      </c>
      <c r="D513" s="33" t="s">
        <v>1332</v>
      </c>
      <c r="E513" s="33" t="s">
        <v>13</v>
      </c>
      <c r="F513" s="33" t="s">
        <v>11</v>
      </c>
      <c r="G513" s="33" t="s">
        <v>16</v>
      </c>
      <c r="H513" s="33" t="s">
        <v>36</v>
      </c>
      <c r="I513" s="33" t="s">
        <v>10</v>
      </c>
      <c r="J513" s="33" t="s">
        <v>18</v>
      </c>
      <c r="K513" s="33" t="s">
        <v>1333</v>
      </c>
      <c r="L513" s="37">
        <v>5024</v>
      </c>
      <c r="M513" s="162">
        <v>108791.68238900001</v>
      </c>
      <c r="N513" s="38">
        <v>-7990</v>
      </c>
      <c r="O513" s="38">
        <v>3317.3984752748261</v>
      </c>
      <c r="P513" s="31">
        <v>144928.31438900001</v>
      </c>
      <c r="Q513" s="39">
        <v>7659.9486180000004</v>
      </c>
      <c r="R513" s="40">
        <v>0</v>
      </c>
      <c r="S513" s="40">
        <v>8638.7086720033167</v>
      </c>
      <c r="T513" s="40">
        <v>1409.2913279966833</v>
      </c>
      <c r="U513" s="41">
        <v>10048.054183872473</v>
      </c>
      <c r="V513" s="42">
        <v>17708.002801872473</v>
      </c>
      <c r="W513" s="38">
        <v>162636.31719087248</v>
      </c>
      <c r="X513" s="38">
        <v>16197.578760003322</v>
      </c>
      <c r="Y513" s="37">
        <v>146438.73843086915</v>
      </c>
      <c r="Z513" s="155">
        <v>0</v>
      </c>
      <c r="AA513" s="38">
        <v>17352.040205946803</v>
      </c>
      <c r="AB513" s="38">
        <v>29101.148962178944</v>
      </c>
      <c r="AC513" s="38">
        <v>21059.17</v>
      </c>
      <c r="AD513" s="38">
        <v>2866.66</v>
      </c>
      <c r="AE513" s="38">
        <v>423.69</v>
      </c>
      <c r="AF513" s="38">
        <v>70802.709168125759</v>
      </c>
      <c r="AG513" s="146">
        <v>48143</v>
      </c>
      <c r="AH513" s="38">
        <v>58852.632000000005</v>
      </c>
      <c r="AI513" s="38">
        <v>0</v>
      </c>
      <c r="AJ513" s="38">
        <v>3623.8</v>
      </c>
      <c r="AK513" s="38">
        <v>3623.8</v>
      </c>
      <c r="AL513" s="38">
        <v>48143</v>
      </c>
      <c r="AM513" s="38">
        <v>55228.832000000002</v>
      </c>
      <c r="AN513" s="38">
        <v>7085.8320000000022</v>
      </c>
      <c r="AO513" s="38">
        <v>144928.31438900001</v>
      </c>
      <c r="AP513" s="38">
        <v>134218.68238900002</v>
      </c>
      <c r="AQ513" s="38">
        <v>10709.632000000012</v>
      </c>
      <c r="AR513" s="38">
        <v>-11998</v>
      </c>
      <c r="AS513" s="38">
        <v>4008</v>
      </c>
    </row>
    <row r="514" spans="2:45" s="1" customFormat="1" ht="14.25" x14ac:dyDescent="0.2">
      <c r="B514" s="33" t="s">
        <v>1808</v>
      </c>
      <c r="C514" s="34" t="s">
        <v>1019</v>
      </c>
      <c r="D514" s="33" t="s">
        <v>1020</v>
      </c>
      <c r="E514" s="33" t="s">
        <v>13</v>
      </c>
      <c r="F514" s="33" t="s">
        <v>11</v>
      </c>
      <c r="G514" s="33" t="s">
        <v>16</v>
      </c>
      <c r="H514" s="33" t="s">
        <v>36</v>
      </c>
      <c r="I514" s="33" t="s">
        <v>10</v>
      </c>
      <c r="J514" s="33" t="s">
        <v>12</v>
      </c>
      <c r="K514" s="33" t="s">
        <v>1021</v>
      </c>
      <c r="L514" s="37">
        <v>3393</v>
      </c>
      <c r="M514" s="162">
        <v>154694.13759100001</v>
      </c>
      <c r="N514" s="38">
        <v>-92263</v>
      </c>
      <c r="O514" s="38">
        <v>74223.486562402773</v>
      </c>
      <c r="P514" s="31">
        <v>100058.007591</v>
      </c>
      <c r="Q514" s="39">
        <v>7208.3014290000001</v>
      </c>
      <c r="R514" s="40">
        <v>0</v>
      </c>
      <c r="S514" s="40">
        <v>4646.4969074303553</v>
      </c>
      <c r="T514" s="40">
        <v>2139.5030925696447</v>
      </c>
      <c r="U514" s="41">
        <v>6786.036593526931</v>
      </c>
      <c r="V514" s="42">
        <v>13994.338022526932</v>
      </c>
      <c r="W514" s="38">
        <v>114052.34561352694</v>
      </c>
      <c r="X514" s="38">
        <v>8712.1817014303524</v>
      </c>
      <c r="Y514" s="37">
        <v>105340.16391209658</v>
      </c>
      <c r="Z514" s="155">
        <v>0</v>
      </c>
      <c r="AA514" s="38">
        <v>3822.8037260593665</v>
      </c>
      <c r="AB514" s="38">
        <v>21712.382088989023</v>
      </c>
      <c r="AC514" s="38">
        <v>14222.48</v>
      </c>
      <c r="AD514" s="38">
        <v>147.29856777021001</v>
      </c>
      <c r="AE514" s="38">
        <v>831.72</v>
      </c>
      <c r="AF514" s="38">
        <v>40736.684382818596</v>
      </c>
      <c r="AG514" s="146">
        <v>9168</v>
      </c>
      <c r="AH514" s="38">
        <v>45036.869999999995</v>
      </c>
      <c r="AI514" s="38">
        <v>4846</v>
      </c>
      <c r="AJ514" s="38">
        <v>7069.2000000000007</v>
      </c>
      <c r="AK514" s="38">
        <v>2223.2000000000007</v>
      </c>
      <c r="AL514" s="38">
        <v>4322</v>
      </c>
      <c r="AM514" s="38">
        <v>37967.67</v>
      </c>
      <c r="AN514" s="38">
        <v>33645.67</v>
      </c>
      <c r="AO514" s="38">
        <v>100058.007591</v>
      </c>
      <c r="AP514" s="38">
        <v>64189.137591000006</v>
      </c>
      <c r="AQ514" s="38">
        <v>35868.869999999995</v>
      </c>
      <c r="AR514" s="38">
        <v>-92263</v>
      </c>
      <c r="AS514" s="38">
        <v>0</v>
      </c>
    </row>
    <row r="515" spans="2:45" s="1" customFormat="1" ht="14.25" x14ac:dyDescent="0.2">
      <c r="B515" s="33" t="s">
        <v>1808</v>
      </c>
      <c r="C515" s="34" t="s">
        <v>688</v>
      </c>
      <c r="D515" s="33" t="s">
        <v>689</v>
      </c>
      <c r="E515" s="33" t="s">
        <v>13</v>
      </c>
      <c r="F515" s="33" t="s">
        <v>11</v>
      </c>
      <c r="G515" s="33" t="s">
        <v>16</v>
      </c>
      <c r="H515" s="33" t="s">
        <v>36</v>
      </c>
      <c r="I515" s="33" t="s">
        <v>10</v>
      </c>
      <c r="J515" s="33" t="s">
        <v>12</v>
      </c>
      <c r="K515" s="33" t="s">
        <v>690</v>
      </c>
      <c r="L515" s="37">
        <v>1801</v>
      </c>
      <c r="M515" s="162">
        <v>72962.503536000004</v>
      </c>
      <c r="N515" s="38">
        <v>-70280</v>
      </c>
      <c r="O515" s="38">
        <v>50016.391212840979</v>
      </c>
      <c r="P515" s="31">
        <v>-26409.306463999998</v>
      </c>
      <c r="Q515" s="39">
        <v>4247.4364159999996</v>
      </c>
      <c r="R515" s="40">
        <v>26409.306463999998</v>
      </c>
      <c r="S515" s="40">
        <v>3334.1331851441373</v>
      </c>
      <c r="T515" s="40">
        <v>39495.905098448275</v>
      </c>
      <c r="U515" s="41">
        <v>69239.718120982725</v>
      </c>
      <c r="V515" s="42">
        <v>73487.154536982722</v>
      </c>
      <c r="W515" s="38">
        <v>73487.154536982722</v>
      </c>
      <c r="X515" s="38">
        <v>54937.8210559851</v>
      </c>
      <c r="Y515" s="37">
        <v>18549.333480997622</v>
      </c>
      <c r="Z515" s="155">
        <v>0</v>
      </c>
      <c r="AA515" s="38">
        <v>3110.4874026343487</v>
      </c>
      <c r="AB515" s="38">
        <v>9197.3620497066204</v>
      </c>
      <c r="AC515" s="38">
        <v>7549.28</v>
      </c>
      <c r="AD515" s="38">
        <v>1009.49742061875</v>
      </c>
      <c r="AE515" s="38">
        <v>0</v>
      </c>
      <c r="AF515" s="38">
        <v>20866.626872959718</v>
      </c>
      <c r="AG515" s="146">
        <v>2451</v>
      </c>
      <c r="AH515" s="38">
        <v>21653.19</v>
      </c>
      <c r="AI515" s="38">
        <v>0</v>
      </c>
      <c r="AJ515" s="38">
        <v>1500</v>
      </c>
      <c r="AK515" s="38">
        <v>1500</v>
      </c>
      <c r="AL515" s="38">
        <v>2451</v>
      </c>
      <c r="AM515" s="38">
        <v>20153.189999999999</v>
      </c>
      <c r="AN515" s="38">
        <v>17702.189999999999</v>
      </c>
      <c r="AO515" s="38">
        <v>-26409.306463999998</v>
      </c>
      <c r="AP515" s="38">
        <v>-45611.496463999996</v>
      </c>
      <c r="AQ515" s="38">
        <v>19202.189999999999</v>
      </c>
      <c r="AR515" s="38">
        <v>-70280</v>
      </c>
      <c r="AS515" s="38">
        <v>0</v>
      </c>
    </row>
    <row r="516" spans="2:45" s="1" customFormat="1" ht="14.25" x14ac:dyDescent="0.2">
      <c r="B516" s="33" t="s">
        <v>1808</v>
      </c>
      <c r="C516" s="34" t="s">
        <v>1055</v>
      </c>
      <c r="D516" s="33" t="s">
        <v>1056</v>
      </c>
      <c r="E516" s="33" t="s">
        <v>13</v>
      </c>
      <c r="F516" s="33" t="s">
        <v>11</v>
      </c>
      <c r="G516" s="33" t="s">
        <v>16</v>
      </c>
      <c r="H516" s="33" t="s">
        <v>36</v>
      </c>
      <c r="I516" s="33" t="s">
        <v>10</v>
      </c>
      <c r="J516" s="33" t="s">
        <v>12</v>
      </c>
      <c r="K516" s="33" t="s">
        <v>1057</v>
      </c>
      <c r="L516" s="37">
        <v>2865</v>
      </c>
      <c r="M516" s="162">
        <v>75041.115531000003</v>
      </c>
      <c r="N516" s="38">
        <v>-23773</v>
      </c>
      <c r="O516" s="38">
        <v>0</v>
      </c>
      <c r="P516" s="31">
        <v>91112.115531000003</v>
      </c>
      <c r="Q516" s="39">
        <v>6978.5480580000003</v>
      </c>
      <c r="R516" s="40">
        <v>0</v>
      </c>
      <c r="S516" s="40">
        <v>5306.5652548591816</v>
      </c>
      <c r="T516" s="40">
        <v>423.43474514081845</v>
      </c>
      <c r="U516" s="41">
        <v>5730.0308990435187</v>
      </c>
      <c r="V516" s="42">
        <v>12708.578957043519</v>
      </c>
      <c r="W516" s="38">
        <v>103820.69448804352</v>
      </c>
      <c r="X516" s="38">
        <v>9949.80985285918</v>
      </c>
      <c r="Y516" s="37">
        <v>93870.884635184339</v>
      </c>
      <c r="Z516" s="155">
        <v>0</v>
      </c>
      <c r="AA516" s="38">
        <v>2205.1345445167385</v>
      </c>
      <c r="AB516" s="38">
        <v>12427.013885864189</v>
      </c>
      <c r="AC516" s="38">
        <v>12009.26</v>
      </c>
      <c r="AD516" s="38">
        <v>1531.5</v>
      </c>
      <c r="AE516" s="38">
        <v>0</v>
      </c>
      <c r="AF516" s="38">
        <v>28172.908430380929</v>
      </c>
      <c r="AG516" s="146">
        <v>65536</v>
      </c>
      <c r="AH516" s="38">
        <v>69821</v>
      </c>
      <c r="AI516" s="38">
        <v>0</v>
      </c>
      <c r="AJ516" s="38">
        <v>4285</v>
      </c>
      <c r="AK516" s="38">
        <v>4285</v>
      </c>
      <c r="AL516" s="38">
        <v>65536</v>
      </c>
      <c r="AM516" s="38">
        <v>65536</v>
      </c>
      <c r="AN516" s="38">
        <v>0</v>
      </c>
      <c r="AO516" s="38">
        <v>91112.115531000003</v>
      </c>
      <c r="AP516" s="38">
        <v>86827.115531000003</v>
      </c>
      <c r="AQ516" s="38">
        <v>4285</v>
      </c>
      <c r="AR516" s="38">
        <v>-23773</v>
      </c>
      <c r="AS516" s="38">
        <v>0</v>
      </c>
    </row>
    <row r="517" spans="2:45" s="1" customFormat="1" ht="14.25" x14ac:dyDescent="0.2">
      <c r="B517" s="33" t="s">
        <v>1808</v>
      </c>
      <c r="C517" s="34" t="s">
        <v>326</v>
      </c>
      <c r="D517" s="33" t="s">
        <v>327</v>
      </c>
      <c r="E517" s="33" t="s">
        <v>13</v>
      </c>
      <c r="F517" s="33" t="s">
        <v>11</v>
      </c>
      <c r="G517" s="33" t="s">
        <v>16</v>
      </c>
      <c r="H517" s="33" t="s">
        <v>36</v>
      </c>
      <c r="I517" s="33" t="s">
        <v>10</v>
      </c>
      <c r="J517" s="33" t="s">
        <v>18</v>
      </c>
      <c r="K517" s="33" t="s">
        <v>328</v>
      </c>
      <c r="L517" s="37">
        <v>8863</v>
      </c>
      <c r="M517" s="162">
        <v>226967.251747</v>
      </c>
      <c r="N517" s="38">
        <v>-3848</v>
      </c>
      <c r="O517" s="38">
        <v>0</v>
      </c>
      <c r="P517" s="31">
        <v>270781.01074699999</v>
      </c>
      <c r="Q517" s="39">
        <v>23596.536631999999</v>
      </c>
      <c r="R517" s="40">
        <v>0</v>
      </c>
      <c r="S517" s="40">
        <v>25750.200346295605</v>
      </c>
      <c r="T517" s="40">
        <v>-433.64660755351724</v>
      </c>
      <c r="U517" s="41">
        <v>25316.690258339942</v>
      </c>
      <c r="V517" s="42">
        <v>48913.226890339938</v>
      </c>
      <c r="W517" s="38">
        <v>319694.23763733992</v>
      </c>
      <c r="X517" s="38">
        <v>48281.625649295631</v>
      </c>
      <c r="Y517" s="37">
        <v>271412.61198804429</v>
      </c>
      <c r="Z517" s="155">
        <v>0</v>
      </c>
      <c r="AA517" s="38">
        <v>7203.2708084565675</v>
      </c>
      <c r="AB517" s="38">
        <v>59818.975014572308</v>
      </c>
      <c r="AC517" s="38">
        <v>37151.15</v>
      </c>
      <c r="AD517" s="38">
        <v>1695</v>
      </c>
      <c r="AE517" s="38">
        <v>0</v>
      </c>
      <c r="AF517" s="38">
        <v>105868.39582302887</v>
      </c>
      <c r="AG517" s="146">
        <v>49991</v>
      </c>
      <c r="AH517" s="38">
        <v>109086.75900000001</v>
      </c>
      <c r="AI517" s="38">
        <v>0</v>
      </c>
      <c r="AJ517" s="38">
        <v>11655.800000000001</v>
      </c>
      <c r="AK517" s="38">
        <v>11655.800000000001</v>
      </c>
      <c r="AL517" s="38">
        <v>49991</v>
      </c>
      <c r="AM517" s="38">
        <v>97430.959000000003</v>
      </c>
      <c r="AN517" s="38">
        <v>47439.959000000003</v>
      </c>
      <c r="AO517" s="38">
        <v>270781.01074699999</v>
      </c>
      <c r="AP517" s="38">
        <v>211685.251747</v>
      </c>
      <c r="AQ517" s="38">
        <v>59095.75900000002</v>
      </c>
      <c r="AR517" s="38">
        <v>-3848</v>
      </c>
      <c r="AS517" s="38">
        <v>0</v>
      </c>
    </row>
    <row r="518" spans="2:45" s="1" customFormat="1" ht="14.25" x14ac:dyDescent="0.2">
      <c r="B518" s="33" t="s">
        <v>1808</v>
      </c>
      <c r="C518" s="34" t="s">
        <v>1675</v>
      </c>
      <c r="D518" s="33" t="s">
        <v>1676</v>
      </c>
      <c r="E518" s="33" t="s">
        <v>13</v>
      </c>
      <c r="F518" s="33" t="s">
        <v>11</v>
      </c>
      <c r="G518" s="33" t="s">
        <v>16</v>
      </c>
      <c r="H518" s="33" t="s">
        <v>36</v>
      </c>
      <c r="I518" s="33" t="s">
        <v>10</v>
      </c>
      <c r="J518" s="33" t="s">
        <v>12</v>
      </c>
      <c r="K518" s="33" t="s">
        <v>1677</v>
      </c>
      <c r="L518" s="37">
        <v>3030</v>
      </c>
      <c r="M518" s="162">
        <v>83254.809486999991</v>
      </c>
      <c r="N518" s="38">
        <v>-31863</v>
      </c>
      <c r="O518" s="38">
        <v>21873.101229643613</v>
      </c>
      <c r="P518" s="31">
        <v>68143.409486999997</v>
      </c>
      <c r="Q518" s="39">
        <v>15179.435686000001</v>
      </c>
      <c r="R518" s="40">
        <v>0</v>
      </c>
      <c r="S518" s="40">
        <v>13870.59757029104</v>
      </c>
      <c r="T518" s="40">
        <v>-422.10301253084981</v>
      </c>
      <c r="U518" s="41">
        <v>13448.567078810556</v>
      </c>
      <c r="V518" s="42">
        <v>28628.002764810557</v>
      </c>
      <c r="W518" s="38">
        <v>96771.412251810558</v>
      </c>
      <c r="X518" s="38">
        <v>26007.370444291053</v>
      </c>
      <c r="Y518" s="37">
        <v>70764.041807519505</v>
      </c>
      <c r="Z518" s="155">
        <v>0</v>
      </c>
      <c r="AA518" s="38">
        <v>2699.9739143956385</v>
      </c>
      <c r="AB518" s="38">
        <v>17479.259891255158</v>
      </c>
      <c r="AC518" s="38">
        <v>12700.89</v>
      </c>
      <c r="AD518" s="38">
        <v>464.5</v>
      </c>
      <c r="AE518" s="38">
        <v>0</v>
      </c>
      <c r="AF518" s="38">
        <v>33344.623805650801</v>
      </c>
      <c r="AG518" s="146">
        <v>62831</v>
      </c>
      <c r="AH518" s="38">
        <v>64733.599999999999</v>
      </c>
      <c r="AI518" s="38">
        <v>1044</v>
      </c>
      <c r="AJ518" s="38">
        <v>2946.6000000000004</v>
      </c>
      <c r="AK518" s="38">
        <v>1902.6000000000004</v>
      </c>
      <c r="AL518" s="38">
        <v>61787</v>
      </c>
      <c r="AM518" s="38">
        <v>61787</v>
      </c>
      <c r="AN518" s="38">
        <v>0</v>
      </c>
      <c r="AO518" s="38">
        <v>68143.409486999997</v>
      </c>
      <c r="AP518" s="38">
        <v>66240.809486999991</v>
      </c>
      <c r="AQ518" s="38">
        <v>1902.6000000000058</v>
      </c>
      <c r="AR518" s="38">
        <v>-31863</v>
      </c>
      <c r="AS518" s="38">
        <v>0</v>
      </c>
    </row>
    <row r="519" spans="2:45" s="1" customFormat="1" ht="14.25" x14ac:dyDescent="0.2">
      <c r="B519" s="33" t="s">
        <v>1808</v>
      </c>
      <c r="C519" s="34" t="s">
        <v>932</v>
      </c>
      <c r="D519" s="33" t="s">
        <v>933</v>
      </c>
      <c r="E519" s="33" t="s">
        <v>13</v>
      </c>
      <c r="F519" s="33" t="s">
        <v>11</v>
      </c>
      <c r="G519" s="33" t="s">
        <v>16</v>
      </c>
      <c r="H519" s="33" t="s">
        <v>36</v>
      </c>
      <c r="I519" s="33" t="s">
        <v>10</v>
      </c>
      <c r="J519" s="33" t="s">
        <v>18</v>
      </c>
      <c r="K519" s="33" t="s">
        <v>934</v>
      </c>
      <c r="L519" s="37">
        <v>7598</v>
      </c>
      <c r="M519" s="162">
        <v>217581.81079600001</v>
      </c>
      <c r="N519" s="38">
        <v>-134297</v>
      </c>
      <c r="O519" s="38">
        <v>59220.907633624141</v>
      </c>
      <c r="P519" s="31">
        <v>-68443.189203999995</v>
      </c>
      <c r="Q519" s="39">
        <v>23084.403076999999</v>
      </c>
      <c r="R519" s="40">
        <v>68443.189203999995</v>
      </c>
      <c r="S519" s="40">
        <v>20545.241118865033</v>
      </c>
      <c r="T519" s="40">
        <v>41529.812542349478</v>
      </c>
      <c r="U519" s="41">
        <v>130518.94668526098</v>
      </c>
      <c r="V519" s="42">
        <v>153603.34976226097</v>
      </c>
      <c r="W519" s="38">
        <v>153603.34976226097</v>
      </c>
      <c r="X519" s="38">
        <v>92635.917633489182</v>
      </c>
      <c r="Y519" s="37">
        <v>60967.43212877179</v>
      </c>
      <c r="Z519" s="155">
        <v>4704.5239374437742</v>
      </c>
      <c r="AA519" s="38">
        <v>13535.952939772924</v>
      </c>
      <c r="AB519" s="38">
        <v>53899.442946218522</v>
      </c>
      <c r="AC519" s="38">
        <v>31848.639999999999</v>
      </c>
      <c r="AD519" s="38">
        <v>5308.72</v>
      </c>
      <c r="AE519" s="38">
        <v>4971.7</v>
      </c>
      <c r="AF519" s="38">
        <v>114268.97982343522</v>
      </c>
      <c r="AG519" s="146">
        <v>106553</v>
      </c>
      <c r="AH519" s="38">
        <v>107247</v>
      </c>
      <c r="AI519" s="38">
        <v>6506</v>
      </c>
      <c r="AJ519" s="38">
        <v>7200</v>
      </c>
      <c r="AK519" s="38">
        <v>694</v>
      </c>
      <c r="AL519" s="38">
        <v>100047</v>
      </c>
      <c r="AM519" s="38">
        <v>100047</v>
      </c>
      <c r="AN519" s="38">
        <v>0</v>
      </c>
      <c r="AO519" s="38">
        <v>-68443.189203999995</v>
      </c>
      <c r="AP519" s="38">
        <v>-69137.189203999995</v>
      </c>
      <c r="AQ519" s="38">
        <v>694</v>
      </c>
      <c r="AR519" s="38">
        <v>-134297</v>
      </c>
      <c r="AS519" s="38">
        <v>0</v>
      </c>
    </row>
    <row r="520" spans="2:45" s="1" customFormat="1" ht="14.25" x14ac:dyDescent="0.2">
      <c r="B520" s="33" t="s">
        <v>1808</v>
      </c>
      <c r="C520" s="34" t="s">
        <v>1448</v>
      </c>
      <c r="D520" s="33" t="s">
        <v>1449</v>
      </c>
      <c r="E520" s="33" t="s">
        <v>13</v>
      </c>
      <c r="F520" s="33" t="s">
        <v>11</v>
      </c>
      <c r="G520" s="33" t="s">
        <v>16</v>
      </c>
      <c r="H520" s="33" t="s">
        <v>36</v>
      </c>
      <c r="I520" s="33" t="s">
        <v>10</v>
      </c>
      <c r="J520" s="33" t="s">
        <v>12</v>
      </c>
      <c r="K520" s="33" t="s">
        <v>1450</v>
      </c>
      <c r="L520" s="37">
        <v>3108</v>
      </c>
      <c r="M520" s="162">
        <v>146129.681182</v>
      </c>
      <c r="N520" s="38">
        <v>3357</v>
      </c>
      <c r="O520" s="38">
        <v>0</v>
      </c>
      <c r="P520" s="31">
        <v>120242.681182</v>
      </c>
      <c r="Q520" s="39">
        <v>7738.6428530000003</v>
      </c>
      <c r="R520" s="40">
        <v>0</v>
      </c>
      <c r="S520" s="40">
        <v>5686.0647622878969</v>
      </c>
      <c r="T520" s="40">
        <v>529.93523771210312</v>
      </c>
      <c r="U520" s="41">
        <v>6216.0335198000894</v>
      </c>
      <c r="V520" s="42">
        <v>13954.67637280009</v>
      </c>
      <c r="W520" s="38">
        <v>134197.35755480008</v>
      </c>
      <c r="X520" s="38">
        <v>10661.371429287887</v>
      </c>
      <c r="Y520" s="37">
        <v>123535.98612551219</v>
      </c>
      <c r="Z520" s="155">
        <v>0</v>
      </c>
      <c r="AA520" s="38">
        <v>2639.3574452886742</v>
      </c>
      <c r="AB520" s="38">
        <v>13717.566882415089</v>
      </c>
      <c r="AC520" s="38">
        <v>13027.84</v>
      </c>
      <c r="AD520" s="38">
        <v>80.496351599999997</v>
      </c>
      <c r="AE520" s="38">
        <v>224.17</v>
      </c>
      <c r="AF520" s="38">
        <v>29689.430679303761</v>
      </c>
      <c r="AG520" s="146">
        <v>53760</v>
      </c>
      <c r="AH520" s="38">
        <v>53760</v>
      </c>
      <c r="AI520" s="38">
        <v>4320</v>
      </c>
      <c r="AJ520" s="38">
        <v>4320</v>
      </c>
      <c r="AK520" s="38">
        <v>0</v>
      </c>
      <c r="AL520" s="38">
        <v>49440</v>
      </c>
      <c r="AM520" s="38">
        <v>49440</v>
      </c>
      <c r="AN520" s="38">
        <v>0</v>
      </c>
      <c r="AO520" s="38">
        <v>120242.681182</v>
      </c>
      <c r="AP520" s="38">
        <v>120242.681182</v>
      </c>
      <c r="AQ520" s="38">
        <v>0</v>
      </c>
      <c r="AR520" s="38">
        <v>3357</v>
      </c>
      <c r="AS520" s="38">
        <v>0</v>
      </c>
    </row>
    <row r="521" spans="2:45" s="1" customFormat="1" ht="14.25" x14ac:dyDescent="0.2">
      <c r="B521" s="33" t="s">
        <v>1808</v>
      </c>
      <c r="C521" s="34" t="s">
        <v>1535</v>
      </c>
      <c r="D521" s="33" t="s">
        <v>1536</v>
      </c>
      <c r="E521" s="33" t="s">
        <v>13</v>
      </c>
      <c r="F521" s="33" t="s">
        <v>11</v>
      </c>
      <c r="G521" s="33" t="s">
        <v>16</v>
      </c>
      <c r="H521" s="33" t="s">
        <v>36</v>
      </c>
      <c r="I521" s="33" t="s">
        <v>10</v>
      </c>
      <c r="J521" s="33" t="s">
        <v>12</v>
      </c>
      <c r="K521" s="33" t="s">
        <v>1537</v>
      </c>
      <c r="L521" s="37">
        <v>1207</v>
      </c>
      <c r="M521" s="162">
        <v>59065.827824000007</v>
      </c>
      <c r="N521" s="38">
        <v>-18322</v>
      </c>
      <c r="O521" s="38">
        <v>0</v>
      </c>
      <c r="P521" s="31">
        <v>58481.227824000001</v>
      </c>
      <c r="Q521" s="39">
        <v>2183.340913</v>
      </c>
      <c r="R521" s="40">
        <v>0</v>
      </c>
      <c r="S521" s="40">
        <v>2494.7850994295295</v>
      </c>
      <c r="T521" s="40">
        <v>-4.3658162554056617</v>
      </c>
      <c r="U521" s="41">
        <v>2490.4327127681572</v>
      </c>
      <c r="V521" s="42">
        <v>4673.7736257681572</v>
      </c>
      <c r="W521" s="38">
        <v>63155.001449768155</v>
      </c>
      <c r="X521" s="38">
        <v>4677.722061429522</v>
      </c>
      <c r="Y521" s="37">
        <v>58477.279388338633</v>
      </c>
      <c r="Z521" s="155">
        <v>0</v>
      </c>
      <c r="AA521" s="38">
        <v>614.39007665474526</v>
      </c>
      <c r="AB521" s="38">
        <v>4876.0986344931462</v>
      </c>
      <c r="AC521" s="38">
        <v>5059.3999999999996</v>
      </c>
      <c r="AD521" s="38">
        <v>0</v>
      </c>
      <c r="AE521" s="38">
        <v>0</v>
      </c>
      <c r="AF521" s="38">
        <v>10549.888711147891</v>
      </c>
      <c r="AG521" s="146">
        <v>27253</v>
      </c>
      <c r="AH521" s="38">
        <v>27726.400000000001</v>
      </c>
      <c r="AI521" s="38">
        <v>0</v>
      </c>
      <c r="AJ521" s="38">
        <v>473.40000000000003</v>
      </c>
      <c r="AK521" s="38">
        <v>473.40000000000003</v>
      </c>
      <c r="AL521" s="38">
        <v>27253</v>
      </c>
      <c r="AM521" s="38">
        <v>27253</v>
      </c>
      <c r="AN521" s="38">
        <v>0</v>
      </c>
      <c r="AO521" s="38">
        <v>58481.227824000001</v>
      </c>
      <c r="AP521" s="38">
        <v>58007.827824</v>
      </c>
      <c r="AQ521" s="38">
        <v>473.40000000000146</v>
      </c>
      <c r="AR521" s="38">
        <v>-33022</v>
      </c>
      <c r="AS521" s="38">
        <v>14700</v>
      </c>
    </row>
    <row r="522" spans="2:45" s="1" customFormat="1" ht="14.25" x14ac:dyDescent="0.2">
      <c r="B522" s="33" t="s">
        <v>1808</v>
      </c>
      <c r="C522" s="34" t="s">
        <v>727</v>
      </c>
      <c r="D522" s="33" t="s">
        <v>728</v>
      </c>
      <c r="E522" s="33" t="s">
        <v>13</v>
      </c>
      <c r="F522" s="33" t="s">
        <v>11</v>
      </c>
      <c r="G522" s="33" t="s">
        <v>16</v>
      </c>
      <c r="H522" s="33" t="s">
        <v>36</v>
      </c>
      <c r="I522" s="33" t="s">
        <v>10</v>
      </c>
      <c r="J522" s="33" t="s">
        <v>12</v>
      </c>
      <c r="K522" s="33" t="s">
        <v>729</v>
      </c>
      <c r="L522" s="37">
        <v>4940</v>
      </c>
      <c r="M522" s="162">
        <v>154656.27404700001</v>
      </c>
      <c r="N522" s="38">
        <v>-166989</v>
      </c>
      <c r="O522" s="38">
        <v>73899.946064438409</v>
      </c>
      <c r="P522" s="31">
        <v>156110.17404700001</v>
      </c>
      <c r="Q522" s="39">
        <v>11117.840260000001</v>
      </c>
      <c r="R522" s="40">
        <v>0</v>
      </c>
      <c r="S522" s="40">
        <v>7595.1256754314882</v>
      </c>
      <c r="T522" s="40">
        <v>2284.8743245685118</v>
      </c>
      <c r="U522" s="41">
        <v>9880.053277931931</v>
      </c>
      <c r="V522" s="42">
        <v>20997.89353793193</v>
      </c>
      <c r="W522" s="38">
        <v>177108.06758493194</v>
      </c>
      <c r="X522" s="38">
        <v>14240.860641431471</v>
      </c>
      <c r="Y522" s="37">
        <v>162867.20694350047</v>
      </c>
      <c r="Z522" s="155">
        <v>0</v>
      </c>
      <c r="AA522" s="38">
        <v>6172.9929934220181</v>
      </c>
      <c r="AB522" s="38">
        <v>29708.079184434439</v>
      </c>
      <c r="AC522" s="38">
        <v>27089.780000000002</v>
      </c>
      <c r="AD522" s="38">
        <v>2862.7721104830102</v>
      </c>
      <c r="AE522" s="38">
        <v>2181.1999999999998</v>
      </c>
      <c r="AF522" s="38">
        <v>68014.824288339471</v>
      </c>
      <c r="AG522" s="146">
        <v>193852</v>
      </c>
      <c r="AH522" s="38">
        <v>208865.9</v>
      </c>
      <c r="AI522" s="38">
        <v>0</v>
      </c>
      <c r="AJ522" s="38">
        <v>15013.900000000001</v>
      </c>
      <c r="AK522" s="38">
        <v>15013.900000000001</v>
      </c>
      <c r="AL522" s="38">
        <v>193852</v>
      </c>
      <c r="AM522" s="38">
        <v>193852</v>
      </c>
      <c r="AN522" s="38">
        <v>0</v>
      </c>
      <c r="AO522" s="38">
        <v>156110.17404700001</v>
      </c>
      <c r="AP522" s="38">
        <v>141096.27404700001</v>
      </c>
      <c r="AQ522" s="38">
        <v>15013.899999999994</v>
      </c>
      <c r="AR522" s="38">
        <v>-166989</v>
      </c>
      <c r="AS522" s="38">
        <v>0</v>
      </c>
    </row>
    <row r="523" spans="2:45" s="1" customFormat="1" ht="14.25" x14ac:dyDescent="0.2">
      <c r="B523" s="33" t="s">
        <v>1808</v>
      </c>
      <c r="C523" s="34" t="s">
        <v>121</v>
      </c>
      <c r="D523" s="33" t="s">
        <v>122</v>
      </c>
      <c r="E523" s="33" t="s">
        <v>13</v>
      </c>
      <c r="F523" s="33" t="s">
        <v>11</v>
      </c>
      <c r="G523" s="33" t="s">
        <v>16</v>
      </c>
      <c r="H523" s="33" t="s">
        <v>36</v>
      </c>
      <c r="I523" s="33" t="s">
        <v>10</v>
      </c>
      <c r="J523" s="33" t="s">
        <v>18</v>
      </c>
      <c r="K523" s="33" t="s">
        <v>123</v>
      </c>
      <c r="L523" s="37">
        <v>8977</v>
      </c>
      <c r="M523" s="162">
        <v>335964.41605</v>
      </c>
      <c r="N523" s="38">
        <v>-33336</v>
      </c>
      <c r="O523" s="38">
        <v>9314.7342467717062</v>
      </c>
      <c r="P523" s="31">
        <v>394838.11605000001</v>
      </c>
      <c r="Q523" s="39">
        <v>17896.473875</v>
      </c>
      <c r="R523" s="40">
        <v>0</v>
      </c>
      <c r="S523" s="40">
        <v>13549.697632005204</v>
      </c>
      <c r="T523" s="40">
        <v>4404.3023679947964</v>
      </c>
      <c r="U523" s="41">
        <v>17954.096817003025</v>
      </c>
      <c r="V523" s="42">
        <v>35850.570692003021</v>
      </c>
      <c r="W523" s="38">
        <v>430688.68674200302</v>
      </c>
      <c r="X523" s="38">
        <v>25405.683060005191</v>
      </c>
      <c r="Y523" s="37">
        <v>405283.00368199783</v>
      </c>
      <c r="Z523" s="155">
        <v>0</v>
      </c>
      <c r="AA523" s="38">
        <v>25946.858198341539</v>
      </c>
      <c r="AB523" s="38">
        <v>40236.831246902992</v>
      </c>
      <c r="AC523" s="38">
        <v>37629.01</v>
      </c>
      <c r="AD523" s="38">
        <v>8042.4651532633216</v>
      </c>
      <c r="AE523" s="38">
        <v>783.97</v>
      </c>
      <c r="AF523" s="38">
        <v>112639.13459850787</v>
      </c>
      <c r="AG523" s="146">
        <v>163164</v>
      </c>
      <c r="AH523" s="38">
        <v>183168.7</v>
      </c>
      <c r="AI523" s="38">
        <v>0</v>
      </c>
      <c r="AJ523" s="38">
        <v>20004.7</v>
      </c>
      <c r="AK523" s="38">
        <v>20004.7</v>
      </c>
      <c r="AL523" s="38">
        <v>163164</v>
      </c>
      <c r="AM523" s="38">
        <v>163164</v>
      </c>
      <c r="AN523" s="38">
        <v>0</v>
      </c>
      <c r="AO523" s="38">
        <v>394838.11605000001</v>
      </c>
      <c r="AP523" s="38">
        <v>374833.41605</v>
      </c>
      <c r="AQ523" s="38">
        <v>20004.700000000012</v>
      </c>
      <c r="AR523" s="38">
        <v>-33336</v>
      </c>
      <c r="AS523" s="38">
        <v>0</v>
      </c>
    </row>
    <row r="524" spans="2:45" s="1" customFormat="1" ht="14.25" x14ac:dyDescent="0.2">
      <c r="B524" s="33" t="s">
        <v>1808</v>
      </c>
      <c r="C524" s="34" t="s">
        <v>1244</v>
      </c>
      <c r="D524" s="33" t="s">
        <v>1245</v>
      </c>
      <c r="E524" s="33" t="s">
        <v>13</v>
      </c>
      <c r="F524" s="33" t="s">
        <v>11</v>
      </c>
      <c r="G524" s="33" t="s">
        <v>16</v>
      </c>
      <c r="H524" s="33" t="s">
        <v>36</v>
      </c>
      <c r="I524" s="33" t="s">
        <v>10</v>
      </c>
      <c r="J524" s="33" t="s">
        <v>12</v>
      </c>
      <c r="K524" s="33" t="s">
        <v>1246</v>
      </c>
      <c r="L524" s="37">
        <v>3050</v>
      </c>
      <c r="M524" s="162">
        <v>109068.24656</v>
      </c>
      <c r="N524" s="38">
        <v>-127562</v>
      </c>
      <c r="O524" s="38">
        <v>54163.262350165074</v>
      </c>
      <c r="P524" s="31">
        <v>34525.846560000005</v>
      </c>
      <c r="Q524" s="39">
        <v>8252.5213349999995</v>
      </c>
      <c r="R524" s="40">
        <v>0</v>
      </c>
      <c r="S524" s="40">
        <v>5858.7902102879643</v>
      </c>
      <c r="T524" s="40">
        <v>13500.341621876894</v>
      </c>
      <c r="U524" s="41">
        <v>19359.236226345827</v>
      </c>
      <c r="V524" s="42">
        <v>27611.757561345825</v>
      </c>
      <c r="W524" s="38">
        <v>62137.60412134583</v>
      </c>
      <c r="X524" s="38">
        <v>27496.567533453039</v>
      </c>
      <c r="Y524" s="37">
        <v>34641.036587892791</v>
      </c>
      <c r="Z524" s="155">
        <v>0</v>
      </c>
      <c r="AA524" s="38">
        <v>3103.321735518427</v>
      </c>
      <c r="AB524" s="38">
        <v>11307.436101154035</v>
      </c>
      <c r="AC524" s="38">
        <v>12784.72</v>
      </c>
      <c r="AD524" s="38">
        <v>385.5</v>
      </c>
      <c r="AE524" s="38">
        <v>0</v>
      </c>
      <c r="AF524" s="38">
        <v>27580.977836672464</v>
      </c>
      <c r="AG524" s="146">
        <v>95575</v>
      </c>
      <c r="AH524" s="38">
        <v>96179.6</v>
      </c>
      <c r="AI524" s="38">
        <v>0</v>
      </c>
      <c r="AJ524" s="38">
        <v>604.6</v>
      </c>
      <c r="AK524" s="38">
        <v>604.6</v>
      </c>
      <c r="AL524" s="38">
        <v>95575</v>
      </c>
      <c r="AM524" s="38">
        <v>95575</v>
      </c>
      <c r="AN524" s="38">
        <v>0</v>
      </c>
      <c r="AO524" s="38">
        <v>34525.846560000005</v>
      </c>
      <c r="AP524" s="38">
        <v>33921.246560000007</v>
      </c>
      <c r="AQ524" s="38">
        <v>604.59999999999854</v>
      </c>
      <c r="AR524" s="38">
        <v>-127562</v>
      </c>
      <c r="AS524" s="38">
        <v>0</v>
      </c>
    </row>
    <row r="525" spans="2:45" s="1" customFormat="1" ht="14.25" x14ac:dyDescent="0.2">
      <c r="B525" s="33" t="s">
        <v>1808</v>
      </c>
      <c r="C525" s="34" t="s">
        <v>1256</v>
      </c>
      <c r="D525" s="33" t="s">
        <v>1257</v>
      </c>
      <c r="E525" s="33" t="s">
        <v>13</v>
      </c>
      <c r="F525" s="33" t="s">
        <v>11</v>
      </c>
      <c r="G525" s="33" t="s">
        <v>16</v>
      </c>
      <c r="H525" s="33" t="s">
        <v>36</v>
      </c>
      <c r="I525" s="33" t="s">
        <v>10</v>
      </c>
      <c r="J525" s="33" t="s">
        <v>22</v>
      </c>
      <c r="K525" s="33" t="s">
        <v>1258</v>
      </c>
      <c r="L525" s="37">
        <v>728</v>
      </c>
      <c r="M525" s="162">
        <v>22035.024307</v>
      </c>
      <c r="N525" s="38">
        <v>4307</v>
      </c>
      <c r="O525" s="38">
        <v>0</v>
      </c>
      <c r="P525" s="31">
        <v>33462.592306999999</v>
      </c>
      <c r="Q525" s="39">
        <v>2293.1233390000002</v>
      </c>
      <c r="R525" s="40">
        <v>0</v>
      </c>
      <c r="S525" s="40">
        <v>1737.8880125720959</v>
      </c>
      <c r="T525" s="40">
        <v>-15.233889370462293</v>
      </c>
      <c r="U525" s="41">
        <v>1722.6634126195604</v>
      </c>
      <c r="V525" s="42">
        <v>4015.7867516195606</v>
      </c>
      <c r="W525" s="38">
        <v>37478.379058619561</v>
      </c>
      <c r="X525" s="38">
        <v>3258.5400235720954</v>
      </c>
      <c r="Y525" s="37">
        <v>34219.839035047466</v>
      </c>
      <c r="Z525" s="155">
        <v>0</v>
      </c>
      <c r="AA525" s="38">
        <v>647.04413513038321</v>
      </c>
      <c r="AB525" s="38">
        <v>3785.7423567137675</v>
      </c>
      <c r="AC525" s="38">
        <v>5412.3</v>
      </c>
      <c r="AD525" s="38">
        <v>0</v>
      </c>
      <c r="AE525" s="38">
        <v>0</v>
      </c>
      <c r="AF525" s="38">
        <v>9845.0864918441512</v>
      </c>
      <c r="AG525" s="146">
        <v>0</v>
      </c>
      <c r="AH525" s="38">
        <v>7120.5679999999993</v>
      </c>
      <c r="AI525" s="38">
        <v>0</v>
      </c>
      <c r="AJ525" s="38">
        <v>0</v>
      </c>
      <c r="AK525" s="38">
        <v>0</v>
      </c>
      <c r="AL525" s="38">
        <v>0</v>
      </c>
      <c r="AM525" s="38">
        <v>7120.5679999999993</v>
      </c>
      <c r="AN525" s="38">
        <v>7120.5679999999993</v>
      </c>
      <c r="AO525" s="38">
        <v>33462.592306999999</v>
      </c>
      <c r="AP525" s="38">
        <v>26342.024307</v>
      </c>
      <c r="AQ525" s="38">
        <v>7120.5679999999993</v>
      </c>
      <c r="AR525" s="38">
        <v>4307</v>
      </c>
      <c r="AS525" s="38">
        <v>0</v>
      </c>
    </row>
    <row r="526" spans="2:45" s="1" customFormat="1" ht="14.25" x14ac:dyDescent="0.2">
      <c r="B526" s="33" t="s">
        <v>1808</v>
      </c>
      <c r="C526" s="34" t="s">
        <v>1609</v>
      </c>
      <c r="D526" s="33" t="s">
        <v>1610</v>
      </c>
      <c r="E526" s="33" t="s">
        <v>13</v>
      </c>
      <c r="F526" s="33" t="s">
        <v>11</v>
      </c>
      <c r="G526" s="33" t="s">
        <v>16</v>
      </c>
      <c r="H526" s="33" t="s">
        <v>36</v>
      </c>
      <c r="I526" s="33" t="s">
        <v>10</v>
      </c>
      <c r="J526" s="33" t="s">
        <v>12</v>
      </c>
      <c r="K526" s="33" t="s">
        <v>1611</v>
      </c>
      <c r="L526" s="37">
        <v>2170</v>
      </c>
      <c r="M526" s="162">
        <v>118636.69079599998</v>
      </c>
      <c r="N526" s="38">
        <v>-79592</v>
      </c>
      <c r="O526" s="38">
        <v>21398.480268423042</v>
      </c>
      <c r="P526" s="31">
        <v>93282.690795999981</v>
      </c>
      <c r="Q526" s="39">
        <v>6929.2161550000001</v>
      </c>
      <c r="R526" s="40">
        <v>0</v>
      </c>
      <c r="S526" s="40">
        <v>4070.3845257158491</v>
      </c>
      <c r="T526" s="40">
        <v>269.61547428415088</v>
      </c>
      <c r="U526" s="41">
        <v>4340.0234034640262</v>
      </c>
      <c r="V526" s="42">
        <v>11269.239558464025</v>
      </c>
      <c r="W526" s="38">
        <v>104551.93035446401</v>
      </c>
      <c r="X526" s="38">
        <v>7631.9709857158596</v>
      </c>
      <c r="Y526" s="37">
        <v>96919.959368748154</v>
      </c>
      <c r="Z526" s="155">
        <v>0</v>
      </c>
      <c r="AA526" s="38">
        <v>1264.0381698519013</v>
      </c>
      <c r="AB526" s="38">
        <v>12083.688986734349</v>
      </c>
      <c r="AC526" s="38">
        <v>9096.02</v>
      </c>
      <c r="AD526" s="38">
        <v>0</v>
      </c>
      <c r="AE526" s="38">
        <v>519.26</v>
      </c>
      <c r="AF526" s="38">
        <v>22963.007156586249</v>
      </c>
      <c r="AG526" s="146">
        <v>63105</v>
      </c>
      <c r="AH526" s="38">
        <v>63625</v>
      </c>
      <c r="AI526" s="38">
        <v>0</v>
      </c>
      <c r="AJ526" s="38">
        <v>520</v>
      </c>
      <c r="AK526" s="38">
        <v>520</v>
      </c>
      <c r="AL526" s="38">
        <v>63105</v>
      </c>
      <c r="AM526" s="38">
        <v>63105</v>
      </c>
      <c r="AN526" s="38">
        <v>0</v>
      </c>
      <c r="AO526" s="38">
        <v>93282.690795999981</v>
      </c>
      <c r="AP526" s="38">
        <v>92762.690795999981</v>
      </c>
      <c r="AQ526" s="38">
        <v>520</v>
      </c>
      <c r="AR526" s="38">
        <v>-79592</v>
      </c>
      <c r="AS526" s="38">
        <v>0</v>
      </c>
    </row>
    <row r="527" spans="2:45" s="1" customFormat="1" ht="14.25" x14ac:dyDescent="0.2">
      <c r="B527" s="33" t="s">
        <v>1808</v>
      </c>
      <c r="C527" s="34" t="s">
        <v>1645</v>
      </c>
      <c r="D527" s="33" t="s">
        <v>1646</v>
      </c>
      <c r="E527" s="33" t="s">
        <v>13</v>
      </c>
      <c r="F527" s="33" t="s">
        <v>11</v>
      </c>
      <c r="G527" s="33" t="s">
        <v>16</v>
      </c>
      <c r="H527" s="33" t="s">
        <v>36</v>
      </c>
      <c r="I527" s="33" t="s">
        <v>10</v>
      </c>
      <c r="J527" s="33" t="s">
        <v>18</v>
      </c>
      <c r="K527" s="33" t="s">
        <v>1647</v>
      </c>
      <c r="L527" s="37">
        <v>8219</v>
      </c>
      <c r="M527" s="162">
        <v>306816.46509800002</v>
      </c>
      <c r="N527" s="38">
        <v>-288598</v>
      </c>
      <c r="O527" s="38">
        <v>143564.00936342572</v>
      </c>
      <c r="P527" s="31">
        <v>188931.66509800003</v>
      </c>
      <c r="Q527" s="39">
        <v>23071.865813</v>
      </c>
      <c r="R527" s="40">
        <v>0</v>
      </c>
      <c r="S527" s="40">
        <v>9382.4591497178881</v>
      </c>
      <c r="T527" s="40">
        <v>7055.5408502821119</v>
      </c>
      <c r="U527" s="41">
        <v>16438.088641968126</v>
      </c>
      <c r="V527" s="42">
        <v>39509.95445496813</v>
      </c>
      <c r="W527" s="38">
        <v>228441.61955296816</v>
      </c>
      <c r="X527" s="38">
        <v>17592.110905717884</v>
      </c>
      <c r="Y527" s="37">
        <v>210849.50864725027</v>
      </c>
      <c r="Z527" s="155">
        <v>0</v>
      </c>
      <c r="AA527" s="38">
        <v>21654.909782427472</v>
      </c>
      <c r="AB527" s="38">
        <v>42792.743820081603</v>
      </c>
      <c r="AC527" s="38">
        <v>34451.69</v>
      </c>
      <c r="AD527" s="38">
        <v>7770.7212205812511</v>
      </c>
      <c r="AE527" s="38">
        <v>54.91</v>
      </c>
      <c r="AF527" s="38">
        <v>106724.97482309034</v>
      </c>
      <c r="AG527" s="146">
        <v>206032</v>
      </c>
      <c r="AH527" s="38">
        <v>208823.2</v>
      </c>
      <c r="AI527" s="38">
        <v>12658</v>
      </c>
      <c r="AJ527" s="38">
        <v>15449.2</v>
      </c>
      <c r="AK527" s="38">
        <v>2791.2000000000007</v>
      </c>
      <c r="AL527" s="38">
        <v>193374</v>
      </c>
      <c r="AM527" s="38">
        <v>193374</v>
      </c>
      <c r="AN527" s="38">
        <v>0</v>
      </c>
      <c r="AO527" s="38">
        <v>188931.66509800003</v>
      </c>
      <c r="AP527" s="38">
        <v>186140.46509800002</v>
      </c>
      <c r="AQ527" s="38">
        <v>2791.2000000000116</v>
      </c>
      <c r="AR527" s="38">
        <v>-288598</v>
      </c>
      <c r="AS527" s="38">
        <v>0</v>
      </c>
    </row>
    <row r="528" spans="2:45" s="1" customFormat="1" ht="14.25" x14ac:dyDescent="0.2">
      <c r="B528" s="33" t="s">
        <v>1808</v>
      </c>
      <c r="C528" s="34" t="s">
        <v>637</v>
      </c>
      <c r="D528" s="33" t="s">
        <v>638</v>
      </c>
      <c r="E528" s="33" t="s">
        <v>13</v>
      </c>
      <c r="F528" s="33" t="s">
        <v>11</v>
      </c>
      <c r="G528" s="33" t="s">
        <v>16</v>
      </c>
      <c r="H528" s="33" t="s">
        <v>36</v>
      </c>
      <c r="I528" s="33" t="s">
        <v>10</v>
      </c>
      <c r="J528" s="33" t="s">
        <v>12</v>
      </c>
      <c r="K528" s="33" t="s">
        <v>639</v>
      </c>
      <c r="L528" s="37">
        <v>4263</v>
      </c>
      <c r="M528" s="162">
        <v>102163.039792</v>
      </c>
      <c r="N528" s="38">
        <v>-29129</v>
      </c>
      <c r="O528" s="38">
        <v>26572.760754547457</v>
      </c>
      <c r="P528" s="31">
        <v>102017.009792</v>
      </c>
      <c r="Q528" s="39">
        <v>6789.1839460000001</v>
      </c>
      <c r="R528" s="40">
        <v>0</v>
      </c>
      <c r="S528" s="40">
        <v>5253.1097805734462</v>
      </c>
      <c r="T528" s="40">
        <v>3272.8902194265538</v>
      </c>
      <c r="U528" s="41">
        <v>8526.0459764825555</v>
      </c>
      <c r="V528" s="42">
        <v>15315.229922482555</v>
      </c>
      <c r="W528" s="38">
        <v>117332.23971448255</v>
      </c>
      <c r="X528" s="38">
        <v>9849.5808385734417</v>
      </c>
      <c r="Y528" s="37">
        <v>107482.65887590911</v>
      </c>
      <c r="Z528" s="155">
        <v>0</v>
      </c>
      <c r="AA528" s="38">
        <v>6719.0916817788484</v>
      </c>
      <c r="AB528" s="38">
        <v>23216.876558794924</v>
      </c>
      <c r="AC528" s="38">
        <v>17869.27</v>
      </c>
      <c r="AD528" s="38">
        <v>700.55267175000006</v>
      </c>
      <c r="AE528" s="38">
        <v>551.4</v>
      </c>
      <c r="AF528" s="38">
        <v>49057.190912323778</v>
      </c>
      <c r="AG528" s="146">
        <v>933</v>
      </c>
      <c r="AH528" s="38">
        <v>50002.97</v>
      </c>
      <c r="AI528" s="38">
        <v>933</v>
      </c>
      <c r="AJ528" s="38">
        <v>2300</v>
      </c>
      <c r="AK528" s="38">
        <v>1367</v>
      </c>
      <c r="AL528" s="38">
        <v>0</v>
      </c>
      <c r="AM528" s="38">
        <v>47702.97</v>
      </c>
      <c r="AN528" s="38">
        <v>47702.97</v>
      </c>
      <c r="AO528" s="38">
        <v>102017.009792</v>
      </c>
      <c r="AP528" s="38">
        <v>52947.039791999996</v>
      </c>
      <c r="AQ528" s="38">
        <v>49069.97</v>
      </c>
      <c r="AR528" s="38">
        <v>-29129</v>
      </c>
      <c r="AS528" s="38">
        <v>0</v>
      </c>
    </row>
    <row r="529" spans="2:45" s="1" customFormat="1" ht="14.25" x14ac:dyDescent="0.2">
      <c r="B529" s="33" t="s">
        <v>1808</v>
      </c>
      <c r="C529" s="34" t="s">
        <v>1544</v>
      </c>
      <c r="D529" s="33" t="s">
        <v>1545</v>
      </c>
      <c r="E529" s="33" t="s">
        <v>13</v>
      </c>
      <c r="F529" s="33" t="s">
        <v>11</v>
      </c>
      <c r="G529" s="33" t="s">
        <v>16</v>
      </c>
      <c r="H529" s="33" t="s">
        <v>36</v>
      </c>
      <c r="I529" s="33" t="s">
        <v>10</v>
      </c>
      <c r="J529" s="33" t="s">
        <v>22</v>
      </c>
      <c r="K529" s="33" t="s">
        <v>1546</v>
      </c>
      <c r="L529" s="37">
        <v>557</v>
      </c>
      <c r="M529" s="162">
        <v>35417.842148000003</v>
      </c>
      <c r="N529" s="38">
        <v>-10048</v>
      </c>
      <c r="O529" s="38">
        <v>0</v>
      </c>
      <c r="P529" s="31">
        <v>34359.643362800001</v>
      </c>
      <c r="Q529" s="39">
        <v>1795.7980560000001</v>
      </c>
      <c r="R529" s="40">
        <v>0</v>
      </c>
      <c r="S529" s="40">
        <v>625.56931314309747</v>
      </c>
      <c r="T529" s="40">
        <v>488.43068685690253</v>
      </c>
      <c r="U529" s="41">
        <v>1114.0060072486003</v>
      </c>
      <c r="V529" s="42">
        <v>2909.8040632486004</v>
      </c>
      <c r="W529" s="38">
        <v>37269.447426048602</v>
      </c>
      <c r="X529" s="38">
        <v>1172.9424621430953</v>
      </c>
      <c r="Y529" s="37">
        <v>36096.504963905507</v>
      </c>
      <c r="Z529" s="155">
        <v>0</v>
      </c>
      <c r="AA529" s="38">
        <v>10596.291941060193</v>
      </c>
      <c r="AB529" s="38">
        <v>4552.4771984378885</v>
      </c>
      <c r="AC529" s="38">
        <v>3020.25</v>
      </c>
      <c r="AD529" s="38">
        <v>2119.1699999999996</v>
      </c>
      <c r="AE529" s="38">
        <v>0</v>
      </c>
      <c r="AF529" s="38">
        <v>20288.189139498081</v>
      </c>
      <c r="AG529" s="146">
        <v>0</v>
      </c>
      <c r="AH529" s="38">
        <v>8989.8012147999998</v>
      </c>
      <c r="AI529" s="38">
        <v>0</v>
      </c>
      <c r="AJ529" s="38">
        <v>3541.7842148000004</v>
      </c>
      <c r="AK529" s="38">
        <v>3541.7842148000004</v>
      </c>
      <c r="AL529" s="38">
        <v>0</v>
      </c>
      <c r="AM529" s="38">
        <v>5448.0169999999989</v>
      </c>
      <c r="AN529" s="38">
        <v>5448.0169999999989</v>
      </c>
      <c r="AO529" s="38">
        <v>34359.643362800001</v>
      </c>
      <c r="AP529" s="38">
        <v>25369.842148</v>
      </c>
      <c r="AQ529" s="38">
        <v>8989.801214799998</v>
      </c>
      <c r="AR529" s="38">
        <v>-10048</v>
      </c>
      <c r="AS529" s="38">
        <v>0</v>
      </c>
    </row>
    <row r="530" spans="2:45" s="1" customFormat="1" ht="14.25" x14ac:dyDescent="0.2">
      <c r="B530" s="33" t="s">
        <v>1808</v>
      </c>
      <c r="C530" s="34" t="s">
        <v>1016</v>
      </c>
      <c r="D530" s="33" t="s">
        <v>1017</v>
      </c>
      <c r="E530" s="33" t="s">
        <v>13</v>
      </c>
      <c r="F530" s="33" t="s">
        <v>11</v>
      </c>
      <c r="G530" s="33" t="s">
        <v>16</v>
      </c>
      <c r="H530" s="33" t="s">
        <v>36</v>
      </c>
      <c r="I530" s="33" t="s">
        <v>10</v>
      </c>
      <c r="J530" s="33" t="s">
        <v>12</v>
      </c>
      <c r="K530" s="33" t="s">
        <v>1018</v>
      </c>
      <c r="L530" s="37">
        <v>3088</v>
      </c>
      <c r="M530" s="162">
        <v>106203.68223999999</v>
      </c>
      <c r="N530" s="38">
        <v>-11226</v>
      </c>
      <c r="O530" s="38">
        <v>2000.9875292521224</v>
      </c>
      <c r="P530" s="31">
        <v>82814.80223999999</v>
      </c>
      <c r="Q530" s="39">
        <v>6185.4121290000003</v>
      </c>
      <c r="R530" s="40">
        <v>0</v>
      </c>
      <c r="S530" s="40">
        <v>5036.177133716219</v>
      </c>
      <c r="T530" s="40">
        <v>1139.822866283781</v>
      </c>
      <c r="U530" s="41">
        <v>6176.0333040999603</v>
      </c>
      <c r="V530" s="42">
        <v>12361.445433099962</v>
      </c>
      <c r="W530" s="38">
        <v>95176.247673099948</v>
      </c>
      <c r="X530" s="38">
        <v>9442.832125716217</v>
      </c>
      <c r="Y530" s="37">
        <v>85733.415547383731</v>
      </c>
      <c r="Z530" s="155">
        <v>0</v>
      </c>
      <c r="AA530" s="38">
        <v>2719.9646097459695</v>
      </c>
      <c r="AB530" s="38">
        <v>17097.616523412125</v>
      </c>
      <c r="AC530" s="38">
        <v>12944.01</v>
      </c>
      <c r="AD530" s="38">
        <v>2286.242035372959</v>
      </c>
      <c r="AE530" s="38">
        <v>0</v>
      </c>
      <c r="AF530" s="38">
        <v>35047.833168531055</v>
      </c>
      <c r="AG530" s="146">
        <v>30860</v>
      </c>
      <c r="AH530" s="38">
        <v>34911.120000000003</v>
      </c>
      <c r="AI530" s="38">
        <v>0</v>
      </c>
      <c r="AJ530" s="38">
        <v>356.40000000000003</v>
      </c>
      <c r="AK530" s="38">
        <v>356.40000000000003</v>
      </c>
      <c r="AL530" s="38">
        <v>30860</v>
      </c>
      <c r="AM530" s="38">
        <v>34554.720000000001</v>
      </c>
      <c r="AN530" s="38">
        <v>3694.7200000000012</v>
      </c>
      <c r="AO530" s="38">
        <v>82814.80223999999</v>
      </c>
      <c r="AP530" s="38">
        <v>78763.682239999995</v>
      </c>
      <c r="AQ530" s="38">
        <v>4051.1199999999953</v>
      </c>
      <c r="AR530" s="38">
        <v>-11226</v>
      </c>
      <c r="AS530" s="38">
        <v>0</v>
      </c>
    </row>
    <row r="531" spans="2:45" s="1" customFormat="1" ht="14.25" x14ac:dyDescent="0.2">
      <c r="B531" s="33" t="s">
        <v>1808</v>
      </c>
      <c r="C531" s="34" t="s">
        <v>34</v>
      </c>
      <c r="D531" s="33" t="s">
        <v>35</v>
      </c>
      <c r="E531" s="33" t="s">
        <v>13</v>
      </c>
      <c r="F531" s="33" t="s">
        <v>11</v>
      </c>
      <c r="G531" s="33" t="s">
        <v>16</v>
      </c>
      <c r="H531" s="33" t="s">
        <v>36</v>
      </c>
      <c r="I531" s="33" t="s">
        <v>10</v>
      </c>
      <c r="J531" s="33" t="s">
        <v>12</v>
      </c>
      <c r="K531" s="33" t="s">
        <v>37</v>
      </c>
      <c r="L531" s="37">
        <v>2789</v>
      </c>
      <c r="M531" s="162">
        <v>58158.919603999995</v>
      </c>
      <c r="N531" s="38">
        <v>-92253</v>
      </c>
      <c r="O531" s="38">
        <v>82002.066658032491</v>
      </c>
      <c r="P531" s="31">
        <v>2129.1196039999923</v>
      </c>
      <c r="Q531" s="39">
        <v>3382.3751390000002</v>
      </c>
      <c r="R531" s="40">
        <v>0</v>
      </c>
      <c r="S531" s="40">
        <v>3205.3336788583738</v>
      </c>
      <c r="T531" s="40">
        <v>76588.41111003251</v>
      </c>
      <c r="U531" s="41">
        <v>79794.175076917541</v>
      </c>
      <c r="V531" s="42">
        <v>83176.550215917538</v>
      </c>
      <c r="W531" s="38">
        <v>85305.66981991753</v>
      </c>
      <c r="X531" s="38">
        <v>85305.239531890868</v>
      </c>
      <c r="Y531" s="37">
        <v>0.43028802666231059</v>
      </c>
      <c r="Z531" s="155">
        <v>0</v>
      </c>
      <c r="AA531" s="38">
        <v>0</v>
      </c>
      <c r="AB531" s="38">
        <v>15256.137220417317</v>
      </c>
      <c r="AC531" s="38">
        <v>12722.310000000001</v>
      </c>
      <c r="AD531" s="38">
        <v>1500</v>
      </c>
      <c r="AE531" s="38">
        <v>0</v>
      </c>
      <c r="AF531" s="38">
        <v>29478.447220417318</v>
      </c>
      <c r="AG531" s="146">
        <v>48013</v>
      </c>
      <c r="AH531" s="38">
        <v>50713.2</v>
      </c>
      <c r="AI531" s="38">
        <v>0</v>
      </c>
      <c r="AJ531" s="38">
        <v>2700.2000000000003</v>
      </c>
      <c r="AK531" s="38">
        <v>2700.2000000000003</v>
      </c>
      <c r="AL531" s="38">
        <v>48013</v>
      </c>
      <c r="AM531" s="38">
        <v>48013</v>
      </c>
      <c r="AN531" s="38">
        <v>0</v>
      </c>
      <c r="AO531" s="38">
        <v>2129.1196039999923</v>
      </c>
      <c r="AP531" s="38">
        <v>-571.08039600000802</v>
      </c>
      <c r="AQ531" s="38">
        <v>2700.2000000000007</v>
      </c>
      <c r="AR531" s="38">
        <v>-92253</v>
      </c>
      <c r="AS531" s="38">
        <v>0</v>
      </c>
    </row>
    <row r="532" spans="2:45" s="1" customFormat="1" ht="14.25" x14ac:dyDescent="0.2">
      <c r="B532" s="33" t="s">
        <v>1808</v>
      </c>
      <c r="C532" s="34" t="s">
        <v>592</v>
      </c>
      <c r="D532" s="33" t="s">
        <v>593</v>
      </c>
      <c r="E532" s="33" t="s">
        <v>13</v>
      </c>
      <c r="F532" s="33" t="s">
        <v>11</v>
      </c>
      <c r="G532" s="33" t="s">
        <v>16</v>
      </c>
      <c r="H532" s="33" t="s">
        <v>36</v>
      </c>
      <c r="I532" s="33" t="s">
        <v>10</v>
      </c>
      <c r="J532" s="33" t="s">
        <v>18</v>
      </c>
      <c r="K532" s="33" t="s">
        <v>594</v>
      </c>
      <c r="L532" s="37">
        <v>5756</v>
      </c>
      <c r="M532" s="162">
        <v>177539.40599500001</v>
      </c>
      <c r="N532" s="38">
        <v>-92433</v>
      </c>
      <c r="O532" s="38">
        <v>64102.699978756704</v>
      </c>
      <c r="P532" s="31">
        <v>19842.713994999998</v>
      </c>
      <c r="Q532" s="39">
        <v>17851.268205</v>
      </c>
      <c r="R532" s="40">
        <v>0</v>
      </c>
      <c r="S532" s="40">
        <v>11370.096965718651</v>
      </c>
      <c r="T532" s="40">
        <v>29911.301602375192</v>
      </c>
      <c r="U532" s="41">
        <v>41281.621178169036</v>
      </c>
      <c r="V532" s="42">
        <v>59132.889383169037</v>
      </c>
      <c r="W532" s="38">
        <v>78975.603378169035</v>
      </c>
      <c r="X532" s="38">
        <v>57676.484434475344</v>
      </c>
      <c r="Y532" s="37">
        <v>21299.118943693691</v>
      </c>
      <c r="Z532" s="155">
        <v>0</v>
      </c>
      <c r="AA532" s="38">
        <v>10270.299185183245</v>
      </c>
      <c r="AB532" s="38">
        <v>33908.849566990997</v>
      </c>
      <c r="AC532" s="38">
        <v>24127.5</v>
      </c>
      <c r="AD532" s="38">
        <v>609.12424411088796</v>
      </c>
      <c r="AE532" s="38">
        <v>73.53</v>
      </c>
      <c r="AF532" s="38">
        <v>68989.302996285129</v>
      </c>
      <c r="AG532" s="146">
        <v>61695</v>
      </c>
      <c r="AH532" s="38">
        <v>68093.308000000005</v>
      </c>
      <c r="AI532" s="38">
        <v>0</v>
      </c>
      <c r="AJ532" s="38">
        <v>4817.6000000000004</v>
      </c>
      <c r="AK532" s="38">
        <v>4817.6000000000004</v>
      </c>
      <c r="AL532" s="38">
        <v>61695</v>
      </c>
      <c r="AM532" s="38">
        <v>63275.707999999999</v>
      </c>
      <c r="AN532" s="38">
        <v>1580.7079999999987</v>
      </c>
      <c r="AO532" s="38">
        <v>19842.713994999998</v>
      </c>
      <c r="AP532" s="38">
        <v>13444.405994999999</v>
      </c>
      <c r="AQ532" s="38">
        <v>6398.3079999999973</v>
      </c>
      <c r="AR532" s="38">
        <v>-92433</v>
      </c>
      <c r="AS532" s="38">
        <v>0</v>
      </c>
    </row>
    <row r="533" spans="2:45" s="1" customFormat="1" ht="14.25" x14ac:dyDescent="0.2">
      <c r="B533" s="33" t="s">
        <v>1808</v>
      </c>
      <c r="C533" s="34" t="s">
        <v>402</v>
      </c>
      <c r="D533" s="33" t="s">
        <v>403</v>
      </c>
      <c r="E533" s="33" t="s">
        <v>13</v>
      </c>
      <c r="F533" s="33" t="s">
        <v>11</v>
      </c>
      <c r="G533" s="33" t="s">
        <v>16</v>
      </c>
      <c r="H533" s="33" t="s">
        <v>36</v>
      </c>
      <c r="I533" s="33" t="s">
        <v>10</v>
      </c>
      <c r="J533" s="33" t="s">
        <v>18</v>
      </c>
      <c r="K533" s="33" t="s">
        <v>404</v>
      </c>
      <c r="L533" s="37">
        <v>6217</v>
      </c>
      <c r="M533" s="162">
        <v>214262.83795400002</v>
      </c>
      <c r="N533" s="38">
        <v>-105329</v>
      </c>
      <c r="O533" s="38">
        <v>45956.171738228164</v>
      </c>
      <c r="P533" s="31">
        <v>40300.318954000017</v>
      </c>
      <c r="Q533" s="39">
        <v>15428.52485</v>
      </c>
      <c r="R533" s="40">
        <v>0</v>
      </c>
      <c r="S533" s="40">
        <v>11067.017225147107</v>
      </c>
      <c r="T533" s="40">
        <v>1366.9827748528933</v>
      </c>
      <c r="U533" s="41">
        <v>12434.067050385185</v>
      </c>
      <c r="V533" s="42">
        <v>27862.591900385185</v>
      </c>
      <c r="W533" s="38">
        <v>68162.910854385205</v>
      </c>
      <c r="X533" s="38">
        <v>20750.657297147111</v>
      </c>
      <c r="Y533" s="37">
        <v>47412.253557238095</v>
      </c>
      <c r="Z533" s="155">
        <v>0</v>
      </c>
      <c r="AA533" s="38">
        <v>19508.948085111664</v>
      </c>
      <c r="AB533" s="38">
        <v>33190.570943529739</v>
      </c>
      <c r="AC533" s="38">
        <v>26059.88</v>
      </c>
      <c r="AD533" s="38">
        <v>7662.8288416283376</v>
      </c>
      <c r="AE533" s="38">
        <v>8142.74</v>
      </c>
      <c r="AF533" s="38">
        <v>94564.967870269742</v>
      </c>
      <c r="AG533" s="146">
        <v>40962</v>
      </c>
      <c r="AH533" s="38">
        <v>91409.481</v>
      </c>
      <c r="AI533" s="38">
        <v>23066</v>
      </c>
      <c r="AJ533" s="38">
        <v>23066</v>
      </c>
      <c r="AK533" s="38">
        <v>0</v>
      </c>
      <c r="AL533" s="38">
        <v>17896</v>
      </c>
      <c r="AM533" s="38">
        <v>68343.481</v>
      </c>
      <c r="AN533" s="38">
        <v>50447.481</v>
      </c>
      <c r="AO533" s="38">
        <v>40300.318954000017</v>
      </c>
      <c r="AP533" s="38">
        <v>-10147.162045999983</v>
      </c>
      <c r="AQ533" s="38">
        <v>50447.481</v>
      </c>
      <c r="AR533" s="38">
        <v>-105329</v>
      </c>
      <c r="AS533" s="38">
        <v>0</v>
      </c>
    </row>
    <row r="534" spans="2:45" s="1" customFormat="1" ht="14.25" x14ac:dyDescent="0.2">
      <c r="B534" s="33" t="s">
        <v>1808</v>
      </c>
      <c r="C534" s="34" t="s">
        <v>1600</v>
      </c>
      <c r="D534" s="33" t="s">
        <v>1601</v>
      </c>
      <c r="E534" s="33" t="s">
        <v>13</v>
      </c>
      <c r="F534" s="33" t="s">
        <v>11</v>
      </c>
      <c r="G534" s="33" t="s">
        <v>16</v>
      </c>
      <c r="H534" s="33" t="s">
        <v>36</v>
      </c>
      <c r="I534" s="33" t="s">
        <v>10</v>
      </c>
      <c r="J534" s="33" t="s">
        <v>12</v>
      </c>
      <c r="K534" s="33" t="s">
        <v>1602</v>
      </c>
      <c r="L534" s="37">
        <v>4246</v>
      </c>
      <c r="M534" s="162">
        <v>755497.56729100004</v>
      </c>
      <c r="N534" s="38">
        <v>14404</v>
      </c>
      <c r="O534" s="38">
        <v>0</v>
      </c>
      <c r="P534" s="31">
        <v>740047.30729100003</v>
      </c>
      <c r="Q534" s="39">
        <v>25093.631055999998</v>
      </c>
      <c r="R534" s="40">
        <v>0</v>
      </c>
      <c r="S534" s="40">
        <v>4463.9871040017142</v>
      </c>
      <c r="T534" s="40">
        <v>4028.0128959982858</v>
      </c>
      <c r="U534" s="41">
        <v>8492.0457931374458</v>
      </c>
      <c r="V534" s="42">
        <v>33585.676849137446</v>
      </c>
      <c r="W534" s="38">
        <v>773632.98414013744</v>
      </c>
      <c r="X534" s="38">
        <v>8369.9758200016804</v>
      </c>
      <c r="Y534" s="37">
        <v>765263.00832013576</v>
      </c>
      <c r="Z534" s="155">
        <v>0</v>
      </c>
      <c r="AA534" s="38">
        <v>22021.272863457893</v>
      </c>
      <c r="AB534" s="38">
        <v>43568.686852815175</v>
      </c>
      <c r="AC534" s="38">
        <v>17798.009999999998</v>
      </c>
      <c r="AD534" s="38">
        <v>10379.88427316128</v>
      </c>
      <c r="AE534" s="38">
        <v>23999.17</v>
      </c>
      <c r="AF534" s="38">
        <v>117767.02398943434</v>
      </c>
      <c r="AG534" s="146">
        <v>17442</v>
      </c>
      <c r="AH534" s="38">
        <v>47512.74</v>
      </c>
      <c r="AI534" s="38">
        <v>0</v>
      </c>
      <c r="AJ534" s="38">
        <v>0</v>
      </c>
      <c r="AK534" s="38">
        <v>0</v>
      </c>
      <c r="AL534" s="38">
        <v>17442</v>
      </c>
      <c r="AM534" s="38">
        <v>47512.74</v>
      </c>
      <c r="AN534" s="38">
        <v>30070.739999999998</v>
      </c>
      <c r="AO534" s="38">
        <v>740047.30729100003</v>
      </c>
      <c r="AP534" s="38">
        <v>709976.56729100004</v>
      </c>
      <c r="AQ534" s="38">
        <v>30070.739999999991</v>
      </c>
      <c r="AR534" s="38">
        <v>14404</v>
      </c>
      <c r="AS534" s="38">
        <v>0</v>
      </c>
    </row>
    <row r="535" spans="2:45" s="1" customFormat="1" ht="14.25" x14ac:dyDescent="0.2">
      <c r="B535" s="33" t="s">
        <v>1808</v>
      </c>
      <c r="C535" s="34" t="s">
        <v>44</v>
      </c>
      <c r="D535" s="33" t="s">
        <v>45</v>
      </c>
      <c r="E535" s="33" t="s">
        <v>13</v>
      </c>
      <c r="F535" s="33" t="s">
        <v>11</v>
      </c>
      <c r="G535" s="33" t="s">
        <v>16</v>
      </c>
      <c r="H535" s="33" t="s">
        <v>36</v>
      </c>
      <c r="I535" s="33" t="s">
        <v>10</v>
      </c>
      <c r="J535" s="33" t="s">
        <v>21</v>
      </c>
      <c r="K535" s="33" t="s">
        <v>46</v>
      </c>
      <c r="L535" s="37">
        <v>14257</v>
      </c>
      <c r="M535" s="162">
        <v>478822.93248999992</v>
      </c>
      <c r="N535" s="38">
        <v>-160082</v>
      </c>
      <c r="O535" s="38">
        <v>65291.880477557293</v>
      </c>
      <c r="P535" s="31">
        <v>187812.93248999992</v>
      </c>
      <c r="Q535" s="39">
        <v>39760.814934000002</v>
      </c>
      <c r="R535" s="40">
        <v>0</v>
      </c>
      <c r="S535" s="40">
        <v>27453.748379439116</v>
      </c>
      <c r="T535" s="40">
        <v>1060.2516205608845</v>
      </c>
      <c r="U535" s="41">
        <v>28514.153761837151</v>
      </c>
      <c r="V535" s="42">
        <v>68274.96869583716</v>
      </c>
      <c r="W535" s="38">
        <v>256087.90118583708</v>
      </c>
      <c r="X535" s="38">
        <v>51475.778211439116</v>
      </c>
      <c r="Y535" s="37">
        <v>204612.12297439796</v>
      </c>
      <c r="Z535" s="155">
        <v>4151.3063233559524</v>
      </c>
      <c r="AA535" s="38">
        <v>26994.333686461381</v>
      </c>
      <c r="AB535" s="38">
        <v>82479.935841596365</v>
      </c>
      <c r="AC535" s="38">
        <v>59761.25</v>
      </c>
      <c r="AD535" s="38">
        <v>3365.1488765638401</v>
      </c>
      <c r="AE535" s="38">
        <v>904.92</v>
      </c>
      <c r="AF535" s="38">
        <v>177656.89472797757</v>
      </c>
      <c r="AG535" s="146">
        <v>162017</v>
      </c>
      <c r="AH535" s="38">
        <v>179017</v>
      </c>
      <c r="AI535" s="38">
        <v>0</v>
      </c>
      <c r="AJ535" s="38">
        <v>17000</v>
      </c>
      <c r="AK535" s="38">
        <v>17000</v>
      </c>
      <c r="AL535" s="38">
        <v>162017</v>
      </c>
      <c r="AM535" s="38">
        <v>162017</v>
      </c>
      <c r="AN535" s="38">
        <v>0</v>
      </c>
      <c r="AO535" s="38">
        <v>187812.93248999992</v>
      </c>
      <c r="AP535" s="38">
        <v>170812.93248999992</v>
      </c>
      <c r="AQ535" s="38">
        <v>17000</v>
      </c>
      <c r="AR535" s="38">
        <v>-160082</v>
      </c>
      <c r="AS535" s="38">
        <v>0</v>
      </c>
    </row>
    <row r="536" spans="2:45" s="1" customFormat="1" ht="14.25" x14ac:dyDescent="0.2">
      <c r="B536" s="33" t="s">
        <v>1808</v>
      </c>
      <c r="C536" s="34" t="s">
        <v>1678</v>
      </c>
      <c r="D536" s="33" t="s">
        <v>1679</v>
      </c>
      <c r="E536" s="33" t="s">
        <v>13</v>
      </c>
      <c r="F536" s="33" t="s">
        <v>11</v>
      </c>
      <c r="G536" s="33" t="s">
        <v>16</v>
      </c>
      <c r="H536" s="33" t="s">
        <v>36</v>
      </c>
      <c r="I536" s="33" t="s">
        <v>10</v>
      </c>
      <c r="J536" s="33" t="s">
        <v>21</v>
      </c>
      <c r="K536" s="33" t="s">
        <v>1680</v>
      </c>
      <c r="L536" s="37">
        <v>14517</v>
      </c>
      <c r="M536" s="162">
        <v>584318.98866999999</v>
      </c>
      <c r="N536" s="38">
        <v>-764593</v>
      </c>
      <c r="O536" s="38">
        <v>431568.05062825</v>
      </c>
      <c r="P536" s="31">
        <v>-334772.01133000001</v>
      </c>
      <c r="Q536" s="39">
        <v>39920.171329999997</v>
      </c>
      <c r="R536" s="40">
        <v>334772.01133000001</v>
      </c>
      <c r="S536" s="40">
        <v>16207.025837720508</v>
      </c>
      <c r="T536" s="40">
        <v>322988.15164967976</v>
      </c>
      <c r="U536" s="41">
        <v>673970.82318764413</v>
      </c>
      <c r="V536" s="42">
        <v>713890.99451764417</v>
      </c>
      <c r="W536" s="38">
        <v>713890.99451764417</v>
      </c>
      <c r="X536" s="38">
        <v>436217.2003519705</v>
      </c>
      <c r="Y536" s="37">
        <v>277673.79416567367</v>
      </c>
      <c r="Z536" s="155">
        <v>0</v>
      </c>
      <c r="AA536" s="38">
        <v>12041.598400734352</v>
      </c>
      <c r="AB536" s="38">
        <v>97154.844736147817</v>
      </c>
      <c r="AC536" s="38">
        <v>60851.1</v>
      </c>
      <c r="AD536" s="38">
        <v>2795.39</v>
      </c>
      <c r="AE536" s="38">
        <v>6111.79</v>
      </c>
      <c r="AF536" s="38">
        <v>178954.72313688218</v>
      </c>
      <c r="AG536" s="146">
        <v>269519</v>
      </c>
      <c r="AH536" s="38">
        <v>277539</v>
      </c>
      <c r="AI536" s="38">
        <v>0</v>
      </c>
      <c r="AJ536" s="38">
        <v>8020</v>
      </c>
      <c r="AK536" s="38">
        <v>8020</v>
      </c>
      <c r="AL536" s="38">
        <v>269519</v>
      </c>
      <c r="AM536" s="38">
        <v>269519</v>
      </c>
      <c r="AN536" s="38">
        <v>0</v>
      </c>
      <c r="AO536" s="38">
        <v>-334772.01133000001</v>
      </c>
      <c r="AP536" s="38">
        <v>-342792.01133000001</v>
      </c>
      <c r="AQ536" s="38">
        <v>8020</v>
      </c>
      <c r="AR536" s="38">
        <v>-764593</v>
      </c>
      <c r="AS536" s="38">
        <v>0</v>
      </c>
    </row>
    <row r="537" spans="2:45" s="1" customFormat="1" ht="14.25" x14ac:dyDescent="0.2">
      <c r="B537" s="33" t="s">
        <v>1808</v>
      </c>
      <c r="C537" s="34" t="s">
        <v>1229</v>
      </c>
      <c r="D537" s="33" t="s">
        <v>1230</v>
      </c>
      <c r="E537" s="33" t="s">
        <v>13</v>
      </c>
      <c r="F537" s="33" t="s">
        <v>11</v>
      </c>
      <c r="G537" s="33" t="s">
        <v>16</v>
      </c>
      <c r="H537" s="33" t="s">
        <v>36</v>
      </c>
      <c r="I537" s="33" t="s">
        <v>10</v>
      </c>
      <c r="J537" s="33" t="s">
        <v>18</v>
      </c>
      <c r="K537" s="33" t="s">
        <v>1231</v>
      </c>
      <c r="L537" s="37">
        <v>8142</v>
      </c>
      <c r="M537" s="162">
        <v>339341.08168199996</v>
      </c>
      <c r="N537" s="38">
        <v>62478</v>
      </c>
      <c r="O537" s="38">
        <v>0</v>
      </c>
      <c r="P537" s="31">
        <v>427665.08168199996</v>
      </c>
      <c r="Q537" s="39">
        <v>33133.241760999997</v>
      </c>
      <c r="R537" s="40">
        <v>0</v>
      </c>
      <c r="S537" s="40">
        <v>18959.591083435855</v>
      </c>
      <c r="T537" s="40">
        <v>-144.5952177736981</v>
      </c>
      <c r="U537" s="41">
        <v>18815.097325588173</v>
      </c>
      <c r="V537" s="42">
        <v>51948.339086588167</v>
      </c>
      <c r="W537" s="38">
        <v>479613.42076858814</v>
      </c>
      <c r="X537" s="38">
        <v>35549.233281435852</v>
      </c>
      <c r="Y537" s="37">
        <v>444064.18748715229</v>
      </c>
      <c r="Z537" s="155">
        <v>0</v>
      </c>
      <c r="AA537" s="38">
        <v>7486.6932405505768</v>
      </c>
      <c r="AB537" s="38">
        <v>51499.902776360061</v>
      </c>
      <c r="AC537" s="38">
        <v>34128.93</v>
      </c>
      <c r="AD537" s="38">
        <v>3083.5</v>
      </c>
      <c r="AE537" s="38">
        <v>0</v>
      </c>
      <c r="AF537" s="38">
        <v>96199.026016910648</v>
      </c>
      <c r="AG537" s="146">
        <v>93747</v>
      </c>
      <c r="AH537" s="38">
        <v>93747</v>
      </c>
      <c r="AI537" s="38">
        <v>0</v>
      </c>
      <c r="AJ537" s="38">
        <v>0</v>
      </c>
      <c r="AK537" s="38">
        <v>0</v>
      </c>
      <c r="AL537" s="38">
        <v>93747</v>
      </c>
      <c r="AM537" s="38">
        <v>93747</v>
      </c>
      <c r="AN537" s="38">
        <v>0</v>
      </c>
      <c r="AO537" s="38">
        <v>427665.08168199996</v>
      </c>
      <c r="AP537" s="38">
        <v>427665.08168199996</v>
      </c>
      <c r="AQ537" s="38">
        <v>0</v>
      </c>
      <c r="AR537" s="38">
        <v>62478</v>
      </c>
      <c r="AS537" s="38">
        <v>0</v>
      </c>
    </row>
    <row r="538" spans="2:45" s="1" customFormat="1" ht="14.25" x14ac:dyDescent="0.2">
      <c r="B538" s="33" t="s">
        <v>1808</v>
      </c>
      <c r="C538" s="34" t="s">
        <v>467</v>
      </c>
      <c r="D538" s="33" t="s">
        <v>468</v>
      </c>
      <c r="E538" s="33" t="s">
        <v>13</v>
      </c>
      <c r="F538" s="33" t="s">
        <v>11</v>
      </c>
      <c r="G538" s="33" t="s">
        <v>16</v>
      </c>
      <c r="H538" s="33" t="s">
        <v>36</v>
      </c>
      <c r="I538" s="33" t="s">
        <v>10</v>
      </c>
      <c r="J538" s="33" t="s">
        <v>22</v>
      </c>
      <c r="K538" s="33" t="s">
        <v>469</v>
      </c>
      <c r="L538" s="37">
        <v>657</v>
      </c>
      <c r="M538" s="162">
        <v>48548.392837000007</v>
      </c>
      <c r="N538" s="38">
        <v>-50794</v>
      </c>
      <c r="O538" s="38">
        <v>41081.23265292318</v>
      </c>
      <c r="P538" s="31">
        <v>4109.192837000006</v>
      </c>
      <c r="Q538" s="39">
        <v>2834.8386860000001</v>
      </c>
      <c r="R538" s="40">
        <v>0</v>
      </c>
      <c r="S538" s="40">
        <v>1166.2085188575907</v>
      </c>
      <c r="T538" s="40">
        <v>29430.201745548704</v>
      </c>
      <c r="U538" s="41">
        <v>30596.575255647531</v>
      </c>
      <c r="V538" s="42">
        <v>33431.41394164753</v>
      </c>
      <c r="W538" s="38">
        <v>37540.606778647532</v>
      </c>
      <c r="X538" s="38">
        <v>37344.274556780758</v>
      </c>
      <c r="Y538" s="37">
        <v>196.33222186677813</v>
      </c>
      <c r="Z538" s="155">
        <v>0</v>
      </c>
      <c r="AA538" s="38">
        <v>1290.6335092472555</v>
      </c>
      <c r="AB538" s="38">
        <v>5263.7563255408022</v>
      </c>
      <c r="AC538" s="38">
        <v>3787.01</v>
      </c>
      <c r="AD538" s="38">
        <v>0</v>
      </c>
      <c r="AE538" s="38">
        <v>0</v>
      </c>
      <c r="AF538" s="38">
        <v>10341.399834788059</v>
      </c>
      <c r="AG538" s="146">
        <v>14030</v>
      </c>
      <c r="AH538" s="38">
        <v>15859.8</v>
      </c>
      <c r="AI538" s="38">
        <v>0</v>
      </c>
      <c r="AJ538" s="38">
        <v>1829.8000000000002</v>
      </c>
      <c r="AK538" s="38">
        <v>1829.8000000000002</v>
      </c>
      <c r="AL538" s="38">
        <v>14030</v>
      </c>
      <c r="AM538" s="38">
        <v>14030</v>
      </c>
      <c r="AN538" s="38">
        <v>0</v>
      </c>
      <c r="AO538" s="38">
        <v>4109.192837000006</v>
      </c>
      <c r="AP538" s="38">
        <v>2279.3928370000058</v>
      </c>
      <c r="AQ538" s="38">
        <v>1829.8000000000002</v>
      </c>
      <c r="AR538" s="38">
        <v>-50794</v>
      </c>
      <c r="AS538" s="38">
        <v>0</v>
      </c>
    </row>
    <row r="539" spans="2:45" s="1" customFormat="1" ht="14.25" x14ac:dyDescent="0.2">
      <c r="B539" s="33" t="s">
        <v>1808</v>
      </c>
      <c r="C539" s="34" t="s">
        <v>828</v>
      </c>
      <c r="D539" s="33" t="s">
        <v>829</v>
      </c>
      <c r="E539" s="33" t="s">
        <v>13</v>
      </c>
      <c r="F539" s="33" t="s">
        <v>11</v>
      </c>
      <c r="G539" s="33" t="s">
        <v>16</v>
      </c>
      <c r="H539" s="33" t="s">
        <v>36</v>
      </c>
      <c r="I539" s="33" t="s">
        <v>10</v>
      </c>
      <c r="J539" s="33" t="s">
        <v>12</v>
      </c>
      <c r="K539" s="33" t="s">
        <v>830</v>
      </c>
      <c r="L539" s="37">
        <v>1022</v>
      </c>
      <c r="M539" s="162">
        <v>29504.952882000005</v>
      </c>
      <c r="N539" s="38">
        <v>-7336</v>
      </c>
      <c r="O539" s="38">
        <v>913.02194102695785</v>
      </c>
      <c r="P539" s="31">
        <v>10001.432882000008</v>
      </c>
      <c r="Q539" s="39">
        <v>2300.294821</v>
      </c>
      <c r="R539" s="40">
        <v>0</v>
      </c>
      <c r="S539" s="40">
        <v>2348.1910594294732</v>
      </c>
      <c r="T539" s="40">
        <v>-16.439198334647699</v>
      </c>
      <c r="U539" s="41">
        <v>2331.7644350742726</v>
      </c>
      <c r="V539" s="42">
        <v>4632.0592560742725</v>
      </c>
      <c r="W539" s="38">
        <v>14633.492138074282</v>
      </c>
      <c r="X539" s="38">
        <v>4402.8582364294743</v>
      </c>
      <c r="Y539" s="37">
        <v>10230.633901644807</v>
      </c>
      <c r="Z539" s="155">
        <v>0</v>
      </c>
      <c r="AA539" s="38">
        <v>2001.929271471239</v>
      </c>
      <c r="AB539" s="38">
        <v>5136.2399616911744</v>
      </c>
      <c r="AC539" s="38">
        <v>5263.91</v>
      </c>
      <c r="AD539" s="38">
        <v>595.74536619999992</v>
      </c>
      <c r="AE539" s="38">
        <v>0</v>
      </c>
      <c r="AF539" s="38">
        <v>12997.824599362415</v>
      </c>
      <c r="AG539" s="146">
        <v>0</v>
      </c>
      <c r="AH539" s="38">
        <v>11671.48</v>
      </c>
      <c r="AI539" s="38">
        <v>0</v>
      </c>
      <c r="AJ539" s="38">
        <v>235.3</v>
      </c>
      <c r="AK539" s="38">
        <v>235.3</v>
      </c>
      <c r="AL539" s="38">
        <v>0</v>
      </c>
      <c r="AM539" s="38">
        <v>11436.18</v>
      </c>
      <c r="AN539" s="38">
        <v>11436.18</v>
      </c>
      <c r="AO539" s="38">
        <v>10001.432882000008</v>
      </c>
      <c r="AP539" s="38">
        <v>-1670.0471179999913</v>
      </c>
      <c r="AQ539" s="38">
        <v>11671.48</v>
      </c>
      <c r="AR539" s="38">
        <v>-7336</v>
      </c>
      <c r="AS539" s="38">
        <v>0</v>
      </c>
    </row>
    <row r="540" spans="2:45" s="1" customFormat="1" ht="14.25" x14ac:dyDescent="0.2">
      <c r="B540" s="33" t="s">
        <v>1808</v>
      </c>
      <c r="C540" s="34" t="s">
        <v>1085</v>
      </c>
      <c r="D540" s="33" t="s">
        <v>1086</v>
      </c>
      <c r="E540" s="33" t="s">
        <v>13</v>
      </c>
      <c r="F540" s="33" t="s">
        <v>11</v>
      </c>
      <c r="G540" s="33" t="s">
        <v>16</v>
      </c>
      <c r="H540" s="33" t="s">
        <v>36</v>
      </c>
      <c r="I540" s="33" t="s">
        <v>10</v>
      </c>
      <c r="J540" s="33" t="s">
        <v>12</v>
      </c>
      <c r="K540" s="33" t="s">
        <v>1087</v>
      </c>
      <c r="L540" s="37">
        <v>1587</v>
      </c>
      <c r="M540" s="162">
        <v>63937.73438400001</v>
      </c>
      <c r="N540" s="38">
        <v>-19778.400000000001</v>
      </c>
      <c r="O540" s="38">
        <v>917.8561852843128</v>
      </c>
      <c r="P540" s="31">
        <v>54702.334384000016</v>
      </c>
      <c r="Q540" s="39">
        <v>4846.0488379999997</v>
      </c>
      <c r="R540" s="40">
        <v>0</v>
      </c>
      <c r="S540" s="40">
        <v>3851.2133645729073</v>
      </c>
      <c r="T540" s="40">
        <v>-36.598198632032108</v>
      </c>
      <c r="U540" s="41">
        <v>3814.6357362654858</v>
      </c>
      <c r="V540" s="42">
        <v>8660.6845742654859</v>
      </c>
      <c r="W540" s="38">
        <v>63363.0189582655</v>
      </c>
      <c r="X540" s="38">
        <v>7221.0250585729082</v>
      </c>
      <c r="Y540" s="37">
        <v>56141.993899692592</v>
      </c>
      <c r="Z540" s="155">
        <v>0</v>
      </c>
      <c r="AA540" s="38">
        <v>2385.8442805273585</v>
      </c>
      <c r="AB540" s="38">
        <v>8648.9384008709767</v>
      </c>
      <c r="AC540" s="38">
        <v>7273.21</v>
      </c>
      <c r="AD540" s="38">
        <v>1002.8466815000006</v>
      </c>
      <c r="AE540" s="38">
        <v>0</v>
      </c>
      <c r="AF540" s="38">
        <v>19310.839362898336</v>
      </c>
      <c r="AG540" s="146">
        <v>29183</v>
      </c>
      <c r="AH540" s="38">
        <v>29380</v>
      </c>
      <c r="AI540" s="38">
        <v>323</v>
      </c>
      <c r="AJ540" s="38">
        <v>520</v>
      </c>
      <c r="AK540" s="38">
        <v>197</v>
      </c>
      <c r="AL540" s="38">
        <v>28860</v>
      </c>
      <c r="AM540" s="38">
        <v>28860</v>
      </c>
      <c r="AN540" s="38">
        <v>0</v>
      </c>
      <c r="AO540" s="38">
        <v>54702.334384000016</v>
      </c>
      <c r="AP540" s="38">
        <v>54505.334384000016</v>
      </c>
      <c r="AQ540" s="38">
        <v>197</v>
      </c>
      <c r="AR540" s="38">
        <v>-23095</v>
      </c>
      <c r="AS540" s="38">
        <v>3316.5999999999985</v>
      </c>
    </row>
    <row r="541" spans="2:45" s="1" customFormat="1" ht="14.25" x14ac:dyDescent="0.2">
      <c r="B541" s="33" t="s">
        <v>1808</v>
      </c>
      <c r="C541" s="34" t="s">
        <v>1687</v>
      </c>
      <c r="D541" s="33" t="s">
        <v>1688</v>
      </c>
      <c r="E541" s="33" t="s">
        <v>13</v>
      </c>
      <c r="F541" s="33" t="s">
        <v>11</v>
      </c>
      <c r="G541" s="33" t="s">
        <v>16</v>
      </c>
      <c r="H541" s="33" t="s">
        <v>36</v>
      </c>
      <c r="I541" s="33" t="s">
        <v>10</v>
      </c>
      <c r="J541" s="33" t="s">
        <v>12</v>
      </c>
      <c r="K541" s="33" t="s">
        <v>1689</v>
      </c>
      <c r="L541" s="37">
        <v>3625</v>
      </c>
      <c r="M541" s="162">
        <v>110590.025232</v>
      </c>
      <c r="N541" s="38">
        <v>-22424.519999999997</v>
      </c>
      <c r="O541" s="38">
        <v>6769.1387258552913</v>
      </c>
      <c r="P541" s="31">
        <v>139788.2577552</v>
      </c>
      <c r="Q541" s="39">
        <v>10915.133680999999</v>
      </c>
      <c r="R541" s="40">
        <v>0</v>
      </c>
      <c r="S541" s="40">
        <v>9001.518332574884</v>
      </c>
      <c r="T541" s="40">
        <v>-94.656158895575572</v>
      </c>
      <c r="U541" s="41">
        <v>8906.9102039623667</v>
      </c>
      <c r="V541" s="42">
        <v>19822.043884962368</v>
      </c>
      <c r="W541" s="38">
        <v>159610.30164016236</v>
      </c>
      <c r="X541" s="38">
        <v>16877.846873574919</v>
      </c>
      <c r="Y541" s="37">
        <v>142732.45476658744</v>
      </c>
      <c r="Z541" s="155">
        <v>0</v>
      </c>
      <c r="AA541" s="38">
        <v>3334.5246582480399</v>
      </c>
      <c r="AB541" s="38">
        <v>24952.036610634859</v>
      </c>
      <c r="AC541" s="38">
        <v>15194.96</v>
      </c>
      <c r="AD541" s="38">
        <v>2142.4319852764202</v>
      </c>
      <c r="AE541" s="38">
        <v>627.79</v>
      </c>
      <c r="AF541" s="38">
        <v>46251.743254159323</v>
      </c>
      <c r="AG541" s="146">
        <v>26660</v>
      </c>
      <c r="AH541" s="38">
        <v>51622.752523200004</v>
      </c>
      <c r="AI541" s="38">
        <v>10000</v>
      </c>
      <c r="AJ541" s="38">
        <v>11059.002523200001</v>
      </c>
      <c r="AK541" s="38">
        <v>1059.0025232000007</v>
      </c>
      <c r="AL541" s="38">
        <v>16660</v>
      </c>
      <c r="AM541" s="38">
        <v>40563.75</v>
      </c>
      <c r="AN541" s="38">
        <v>23903.75</v>
      </c>
      <c r="AO541" s="38">
        <v>139788.2577552</v>
      </c>
      <c r="AP541" s="38">
        <v>114825.505232</v>
      </c>
      <c r="AQ541" s="38">
        <v>24962.752523200004</v>
      </c>
      <c r="AR541" s="38">
        <v>-22424.519999999997</v>
      </c>
      <c r="AS541" s="38">
        <v>0</v>
      </c>
    </row>
    <row r="542" spans="2:45" s="1" customFormat="1" ht="14.25" x14ac:dyDescent="0.2">
      <c r="B542" s="33" t="s">
        <v>1808</v>
      </c>
      <c r="C542" s="34" t="s">
        <v>1660</v>
      </c>
      <c r="D542" s="33" t="s">
        <v>1661</v>
      </c>
      <c r="E542" s="33" t="s">
        <v>13</v>
      </c>
      <c r="F542" s="33" t="s">
        <v>11</v>
      </c>
      <c r="G542" s="33" t="s">
        <v>16</v>
      </c>
      <c r="H542" s="33" t="s">
        <v>36</v>
      </c>
      <c r="I542" s="33" t="s">
        <v>10</v>
      </c>
      <c r="J542" s="33" t="s">
        <v>18</v>
      </c>
      <c r="K542" s="33" t="s">
        <v>1662</v>
      </c>
      <c r="L542" s="37">
        <v>8274</v>
      </c>
      <c r="M542" s="162">
        <v>223793.249343</v>
      </c>
      <c r="N542" s="38">
        <v>-2564</v>
      </c>
      <c r="O542" s="38">
        <v>0</v>
      </c>
      <c r="P542" s="31">
        <v>22291.731343000021</v>
      </c>
      <c r="Q542" s="39">
        <v>17715.882783000001</v>
      </c>
      <c r="R542" s="40">
        <v>0</v>
      </c>
      <c r="S542" s="40">
        <v>12346.359251433312</v>
      </c>
      <c r="T542" s="40">
        <v>4201.6407485666878</v>
      </c>
      <c r="U542" s="41">
        <v>16548.089235143481</v>
      </c>
      <c r="V542" s="42">
        <v>34263.972018143482</v>
      </c>
      <c r="W542" s="38">
        <v>56555.703361143504</v>
      </c>
      <c r="X542" s="38">
        <v>23149.423596433313</v>
      </c>
      <c r="Y542" s="37">
        <v>33406.279764710191</v>
      </c>
      <c r="Z542" s="155">
        <v>0</v>
      </c>
      <c r="AA542" s="38">
        <v>17818.636610523448</v>
      </c>
      <c r="AB542" s="38">
        <v>45536.045861033257</v>
      </c>
      <c r="AC542" s="38">
        <v>34682.230000000003</v>
      </c>
      <c r="AD542" s="38">
        <v>8189.482174211581</v>
      </c>
      <c r="AE542" s="38">
        <v>2516.7199999999998</v>
      </c>
      <c r="AF542" s="38">
        <v>108743.11464576829</v>
      </c>
      <c r="AG542" s="146">
        <v>88879</v>
      </c>
      <c r="AH542" s="38">
        <v>102970.48200000002</v>
      </c>
      <c r="AI542" s="38">
        <v>0</v>
      </c>
      <c r="AJ542" s="38">
        <v>12014.400000000001</v>
      </c>
      <c r="AK542" s="38">
        <v>12014.400000000001</v>
      </c>
      <c r="AL542" s="38">
        <v>88879</v>
      </c>
      <c r="AM542" s="38">
        <v>90956.082000000009</v>
      </c>
      <c r="AN542" s="38">
        <v>2077.0820000000094</v>
      </c>
      <c r="AO542" s="38">
        <v>22291.731343000021</v>
      </c>
      <c r="AP542" s="38">
        <v>8200.2493430000104</v>
      </c>
      <c r="AQ542" s="38">
        <v>14091.482000000011</v>
      </c>
      <c r="AR542" s="38">
        <v>-2564</v>
      </c>
      <c r="AS542" s="38">
        <v>0</v>
      </c>
    </row>
    <row r="543" spans="2:45" s="1" customFormat="1" ht="14.25" x14ac:dyDescent="0.2">
      <c r="B543" s="33" t="s">
        <v>1808</v>
      </c>
      <c r="C543" s="34" t="s">
        <v>1487</v>
      </c>
      <c r="D543" s="33" t="s">
        <v>1488</v>
      </c>
      <c r="E543" s="33" t="s">
        <v>13</v>
      </c>
      <c r="F543" s="33" t="s">
        <v>11</v>
      </c>
      <c r="G543" s="33" t="s">
        <v>16</v>
      </c>
      <c r="H543" s="33" t="s">
        <v>36</v>
      </c>
      <c r="I543" s="33" t="s">
        <v>10</v>
      </c>
      <c r="J543" s="33" t="s">
        <v>18</v>
      </c>
      <c r="K543" s="33" t="s">
        <v>1489</v>
      </c>
      <c r="L543" s="37">
        <v>5656</v>
      </c>
      <c r="M543" s="162">
        <v>113333.783616</v>
      </c>
      <c r="N543" s="38">
        <v>28719</v>
      </c>
      <c r="O543" s="38">
        <v>0</v>
      </c>
      <c r="P543" s="31">
        <v>187210.791616</v>
      </c>
      <c r="Q543" s="39">
        <v>14251.431806000001</v>
      </c>
      <c r="R543" s="40">
        <v>0</v>
      </c>
      <c r="S543" s="40">
        <v>16284.337227434826</v>
      </c>
      <c r="T543" s="40">
        <v>-268.71676643574938</v>
      </c>
      <c r="U543" s="41">
        <v>16015.706825284173</v>
      </c>
      <c r="V543" s="42">
        <v>30267.138631284171</v>
      </c>
      <c r="W543" s="38">
        <v>217477.93024728418</v>
      </c>
      <c r="X543" s="38">
        <v>30533.132301434816</v>
      </c>
      <c r="Y543" s="37">
        <v>186944.79794584936</v>
      </c>
      <c r="Z543" s="155">
        <v>0</v>
      </c>
      <c r="AA543" s="38">
        <v>12019.66852684424</v>
      </c>
      <c r="AB543" s="38">
        <v>39267.293744516843</v>
      </c>
      <c r="AC543" s="38">
        <v>23708.33</v>
      </c>
      <c r="AD543" s="38">
        <v>2633</v>
      </c>
      <c r="AE543" s="38">
        <v>147.99</v>
      </c>
      <c r="AF543" s="38">
        <v>77776.28227136108</v>
      </c>
      <c r="AG543" s="146">
        <v>26815</v>
      </c>
      <c r="AH543" s="38">
        <v>70519.008000000002</v>
      </c>
      <c r="AI543" s="38">
        <v>0</v>
      </c>
      <c r="AJ543" s="38">
        <v>8342.6</v>
      </c>
      <c r="AK543" s="38">
        <v>8342.6</v>
      </c>
      <c r="AL543" s="38">
        <v>26815</v>
      </c>
      <c r="AM543" s="38">
        <v>62176.408000000003</v>
      </c>
      <c r="AN543" s="38">
        <v>35361.408000000003</v>
      </c>
      <c r="AO543" s="38">
        <v>187210.791616</v>
      </c>
      <c r="AP543" s="38">
        <v>143506.783616</v>
      </c>
      <c r="AQ543" s="38">
        <v>43704.008000000002</v>
      </c>
      <c r="AR543" s="38">
        <v>-97281</v>
      </c>
      <c r="AS543" s="38">
        <v>126000</v>
      </c>
    </row>
    <row r="544" spans="2:45" s="1" customFormat="1" ht="14.25" x14ac:dyDescent="0.2">
      <c r="B544" s="33" t="s">
        <v>1808</v>
      </c>
      <c r="C544" s="34" t="s">
        <v>595</v>
      </c>
      <c r="D544" s="33" t="s">
        <v>596</v>
      </c>
      <c r="E544" s="33" t="s">
        <v>13</v>
      </c>
      <c r="F544" s="33" t="s">
        <v>11</v>
      </c>
      <c r="G544" s="33" t="s">
        <v>16</v>
      </c>
      <c r="H544" s="33" t="s">
        <v>36</v>
      </c>
      <c r="I544" s="33" t="s">
        <v>10</v>
      </c>
      <c r="J544" s="33" t="s">
        <v>18</v>
      </c>
      <c r="K544" s="33" t="s">
        <v>597</v>
      </c>
      <c r="L544" s="37">
        <v>5317</v>
      </c>
      <c r="M544" s="162">
        <v>139591.547899</v>
      </c>
      <c r="N544" s="38">
        <v>-38727</v>
      </c>
      <c r="O544" s="38">
        <v>11802.858397701908</v>
      </c>
      <c r="P544" s="31">
        <v>124141.32889900001</v>
      </c>
      <c r="Q544" s="39">
        <v>12648.26504</v>
      </c>
      <c r="R544" s="40">
        <v>0</v>
      </c>
      <c r="S544" s="40">
        <v>12558.51156914768</v>
      </c>
      <c r="T544" s="40">
        <v>-104.00511915728384</v>
      </c>
      <c r="U544" s="41">
        <v>12454.573610956679</v>
      </c>
      <c r="V544" s="42">
        <v>25102.838650956677</v>
      </c>
      <c r="W544" s="38">
        <v>149244.16754995671</v>
      </c>
      <c r="X544" s="38">
        <v>23547.209192147668</v>
      </c>
      <c r="Y544" s="37">
        <v>125696.95835780904</v>
      </c>
      <c r="Z544" s="155">
        <v>0</v>
      </c>
      <c r="AA544" s="38">
        <v>3236.1750747492028</v>
      </c>
      <c r="AB544" s="38">
        <v>24973.400567170163</v>
      </c>
      <c r="AC544" s="38">
        <v>22287.34</v>
      </c>
      <c r="AD544" s="38">
        <v>2738.7729810624996</v>
      </c>
      <c r="AE544" s="38">
        <v>0</v>
      </c>
      <c r="AF544" s="38">
        <v>53235.68862298187</v>
      </c>
      <c r="AG544" s="146">
        <v>57161</v>
      </c>
      <c r="AH544" s="38">
        <v>64249.781000000003</v>
      </c>
      <c r="AI544" s="38">
        <v>5775</v>
      </c>
      <c r="AJ544" s="38">
        <v>5800</v>
      </c>
      <c r="AK544" s="38">
        <v>25</v>
      </c>
      <c r="AL544" s="38">
        <v>51386</v>
      </c>
      <c r="AM544" s="38">
        <v>58449.781000000003</v>
      </c>
      <c r="AN544" s="38">
        <v>7063.7810000000027</v>
      </c>
      <c r="AO544" s="38">
        <v>124141.32889900001</v>
      </c>
      <c r="AP544" s="38">
        <v>117052.54789900001</v>
      </c>
      <c r="AQ544" s="38">
        <v>7088.7810000000172</v>
      </c>
      <c r="AR544" s="38">
        <v>-40127</v>
      </c>
      <c r="AS544" s="38">
        <v>1400</v>
      </c>
    </row>
    <row r="545" spans="2:45" s="1" customFormat="1" ht="14.25" x14ac:dyDescent="0.2">
      <c r="B545" s="33" t="s">
        <v>1808</v>
      </c>
      <c r="C545" s="34" t="s">
        <v>780</v>
      </c>
      <c r="D545" s="33" t="s">
        <v>781</v>
      </c>
      <c r="E545" s="33" t="s">
        <v>13</v>
      </c>
      <c r="F545" s="33" t="s">
        <v>11</v>
      </c>
      <c r="G545" s="33" t="s">
        <v>16</v>
      </c>
      <c r="H545" s="33" t="s">
        <v>36</v>
      </c>
      <c r="I545" s="33" t="s">
        <v>10</v>
      </c>
      <c r="J545" s="33" t="s">
        <v>18</v>
      </c>
      <c r="K545" s="33" t="s">
        <v>782</v>
      </c>
      <c r="L545" s="37">
        <v>6666</v>
      </c>
      <c r="M545" s="162">
        <v>186367.417648</v>
      </c>
      <c r="N545" s="38">
        <v>-108060</v>
      </c>
      <c r="O545" s="38">
        <v>41414.67302783121</v>
      </c>
      <c r="P545" s="31">
        <v>190367.417648</v>
      </c>
      <c r="Q545" s="39">
        <v>12676.903625999999</v>
      </c>
      <c r="R545" s="40">
        <v>0</v>
      </c>
      <c r="S545" s="40">
        <v>9222.8855771463986</v>
      </c>
      <c r="T545" s="40">
        <v>4109.1144228536014</v>
      </c>
      <c r="U545" s="41">
        <v>13332.071892853086</v>
      </c>
      <c r="V545" s="42">
        <v>26008.975518853083</v>
      </c>
      <c r="W545" s="38">
        <v>216376.39316685309</v>
      </c>
      <c r="X545" s="38">
        <v>17292.910457146412</v>
      </c>
      <c r="Y545" s="37">
        <v>199083.48270970667</v>
      </c>
      <c r="Z545" s="155">
        <v>0</v>
      </c>
      <c r="AA545" s="38">
        <v>5125.9985448066391</v>
      </c>
      <c r="AB545" s="38">
        <v>37374.164355454348</v>
      </c>
      <c r="AC545" s="38">
        <v>27941.96</v>
      </c>
      <c r="AD545" s="38">
        <v>970</v>
      </c>
      <c r="AE545" s="38">
        <v>413</v>
      </c>
      <c r="AF545" s="38">
        <v>71825.122900260991</v>
      </c>
      <c r="AG545" s="146">
        <v>156802</v>
      </c>
      <c r="AH545" s="38">
        <v>171599</v>
      </c>
      <c r="AI545" s="38">
        <v>0</v>
      </c>
      <c r="AJ545" s="38">
        <v>14797</v>
      </c>
      <c r="AK545" s="38">
        <v>14797</v>
      </c>
      <c r="AL545" s="38">
        <v>156802</v>
      </c>
      <c r="AM545" s="38">
        <v>156802</v>
      </c>
      <c r="AN545" s="38">
        <v>0</v>
      </c>
      <c r="AO545" s="38">
        <v>190367.417648</v>
      </c>
      <c r="AP545" s="38">
        <v>175570.417648</v>
      </c>
      <c r="AQ545" s="38">
        <v>14797</v>
      </c>
      <c r="AR545" s="38">
        <v>-108060</v>
      </c>
      <c r="AS545" s="38">
        <v>0</v>
      </c>
    </row>
    <row r="546" spans="2:45" s="1" customFormat="1" ht="14.25" x14ac:dyDescent="0.2">
      <c r="B546" s="33" t="s">
        <v>1808</v>
      </c>
      <c r="C546" s="34" t="s">
        <v>267</v>
      </c>
      <c r="D546" s="33" t="s">
        <v>268</v>
      </c>
      <c r="E546" s="33" t="s">
        <v>13</v>
      </c>
      <c r="F546" s="33" t="s">
        <v>11</v>
      </c>
      <c r="G546" s="33" t="s">
        <v>16</v>
      </c>
      <c r="H546" s="33" t="s">
        <v>36</v>
      </c>
      <c r="I546" s="33" t="s">
        <v>10</v>
      </c>
      <c r="J546" s="33" t="s">
        <v>12</v>
      </c>
      <c r="K546" s="33" t="s">
        <v>269</v>
      </c>
      <c r="L546" s="37">
        <v>2648</v>
      </c>
      <c r="M546" s="162">
        <v>54252.344731999998</v>
      </c>
      <c r="N546" s="38">
        <v>7048</v>
      </c>
      <c r="O546" s="38">
        <v>0</v>
      </c>
      <c r="P546" s="31">
        <v>96356.699205199999</v>
      </c>
      <c r="Q546" s="39">
        <v>0</v>
      </c>
      <c r="R546" s="40">
        <v>0</v>
      </c>
      <c r="S546" s="40">
        <v>0</v>
      </c>
      <c r="T546" s="40">
        <v>5296</v>
      </c>
      <c r="U546" s="41">
        <v>5296.0285586971168</v>
      </c>
      <c r="V546" s="42">
        <v>5296.0285586971168</v>
      </c>
      <c r="W546" s="38">
        <v>101652.72776389711</v>
      </c>
      <c r="X546" s="38">
        <v>0</v>
      </c>
      <c r="Y546" s="37">
        <v>101652.72776389711</v>
      </c>
      <c r="Z546" s="155">
        <v>0</v>
      </c>
      <c r="AA546" s="38">
        <v>1388.6310732119532</v>
      </c>
      <c r="AB546" s="38">
        <v>13708.843333037712</v>
      </c>
      <c r="AC546" s="38">
        <v>11099.66</v>
      </c>
      <c r="AD546" s="38">
        <v>332.10056739216003</v>
      </c>
      <c r="AE546" s="38">
        <v>2138.7399999999998</v>
      </c>
      <c r="AF546" s="38">
        <v>28667.974973641823</v>
      </c>
      <c r="AG546" s="146">
        <v>5332</v>
      </c>
      <c r="AH546" s="38">
        <v>35056.354473200001</v>
      </c>
      <c r="AI546" s="38">
        <v>0</v>
      </c>
      <c r="AJ546" s="38">
        <v>5425.2344732000001</v>
      </c>
      <c r="AK546" s="38">
        <v>5425.2344732000001</v>
      </c>
      <c r="AL546" s="38">
        <v>5332</v>
      </c>
      <c r="AM546" s="38">
        <v>29631.119999999999</v>
      </c>
      <c r="AN546" s="38">
        <v>24299.119999999999</v>
      </c>
      <c r="AO546" s="38">
        <v>96356.699205199999</v>
      </c>
      <c r="AP546" s="38">
        <v>66632.344731999998</v>
      </c>
      <c r="AQ546" s="38">
        <v>29724.354473200001</v>
      </c>
      <c r="AR546" s="38">
        <v>-10382</v>
      </c>
      <c r="AS546" s="38">
        <v>17430</v>
      </c>
    </row>
    <row r="547" spans="2:45" s="1" customFormat="1" ht="14.25" x14ac:dyDescent="0.2">
      <c r="B547" s="33" t="s">
        <v>1808</v>
      </c>
      <c r="C547" s="34" t="s">
        <v>1025</v>
      </c>
      <c r="D547" s="33" t="s">
        <v>1026</v>
      </c>
      <c r="E547" s="33" t="s">
        <v>13</v>
      </c>
      <c r="F547" s="33" t="s">
        <v>11</v>
      </c>
      <c r="G547" s="33" t="s">
        <v>16</v>
      </c>
      <c r="H547" s="33" t="s">
        <v>36</v>
      </c>
      <c r="I547" s="33" t="s">
        <v>10</v>
      </c>
      <c r="J547" s="33" t="s">
        <v>20</v>
      </c>
      <c r="K547" s="33" t="s">
        <v>1027</v>
      </c>
      <c r="L547" s="37">
        <v>38971</v>
      </c>
      <c r="M547" s="162">
        <v>1953097.280085</v>
      </c>
      <c r="N547" s="38">
        <v>-1303946</v>
      </c>
      <c r="O547" s="38">
        <v>750804.40821939323</v>
      </c>
      <c r="P547" s="31">
        <v>823749.89008499985</v>
      </c>
      <c r="Q547" s="39">
        <v>142358.87093500001</v>
      </c>
      <c r="R547" s="40">
        <v>0</v>
      </c>
      <c r="S547" s="40">
        <v>96280.352570322691</v>
      </c>
      <c r="T547" s="40">
        <v>-991.04758568397665</v>
      </c>
      <c r="U547" s="41">
        <v>95289.818832523801</v>
      </c>
      <c r="V547" s="42">
        <v>237648.68976752381</v>
      </c>
      <c r="W547" s="38">
        <v>1061398.5798525237</v>
      </c>
      <c r="X547" s="38">
        <v>180525.66106932273</v>
      </c>
      <c r="Y547" s="37">
        <v>880872.91878320102</v>
      </c>
      <c r="Z547" s="155">
        <v>0</v>
      </c>
      <c r="AA547" s="38">
        <v>69715.391788286361</v>
      </c>
      <c r="AB547" s="38">
        <v>271863.29079350346</v>
      </c>
      <c r="AC547" s="38">
        <v>163355.25</v>
      </c>
      <c r="AD547" s="38">
        <v>30718.322026253525</v>
      </c>
      <c r="AE547" s="38">
        <v>9861.33</v>
      </c>
      <c r="AF547" s="38">
        <v>545513.58460804331</v>
      </c>
      <c r="AG547" s="146">
        <v>300571</v>
      </c>
      <c r="AH547" s="38">
        <v>471202.60999999993</v>
      </c>
      <c r="AI547" s="38">
        <v>0</v>
      </c>
      <c r="AJ547" s="38">
        <v>85000</v>
      </c>
      <c r="AK547" s="38">
        <v>85000</v>
      </c>
      <c r="AL547" s="38">
        <v>300571</v>
      </c>
      <c r="AM547" s="38">
        <v>386202.60999999993</v>
      </c>
      <c r="AN547" s="38">
        <v>85631.609999999928</v>
      </c>
      <c r="AO547" s="38">
        <v>823749.89008499985</v>
      </c>
      <c r="AP547" s="38">
        <v>653118.28008499998</v>
      </c>
      <c r="AQ547" s="38">
        <v>170631.60999999987</v>
      </c>
      <c r="AR547" s="38">
        <v>-1303946</v>
      </c>
      <c r="AS547" s="38">
        <v>0</v>
      </c>
    </row>
    <row r="548" spans="2:45" s="1" customFormat="1" ht="14.25" x14ac:dyDescent="0.2">
      <c r="B548" s="33" t="s">
        <v>1808</v>
      </c>
      <c r="C548" s="34" t="s">
        <v>1499</v>
      </c>
      <c r="D548" s="33" t="s">
        <v>1500</v>
      </c>
      <c r="E548" s="33" t="s">
        <v>13</v>
      </c>
      <c r="F548" s="33" t="s">
        <v>11</v>
      </c>
      <c r="G548" s="33" t="s">
        <v>16</v>
      </c>
      <c r="H548" s="33" t="s">
        <v>36</v>
      </c>
      <c r="I548" s="33" t="s">
        <v>10</v>
      </c>
      <c r="J548" s="33" t="s">
        <v>12</v>
      </c>
      <c r="K548" s="33" t="s">
        <v>1501</v>
      </c>
      <c r="L548" s="37">
        <v>1854</v>
      </c>
      <c r="M548" s="162">
        <v>60941.463320000003</v>
      </c>
      <c r="N548" s="38">
        <v>4746</v>
      </c>
      <c r="O548" s="38">
        <v>0</v>
      </c>
      <c r="P548" s="31">
        <v>80055.723320000005</v>
      </c>
      <c r="Q548" s="39">
        <v>2828.6231330000001</v>
      </c>
      <c r="R548" s="40">
        <v>0</v>
      </c>
      <c r="S548" s="40">
        <v>3094.5552822869026</v>
      </c>
      <c r="T548" s="40">
        <v>613.44471771309736</v>
      </c>
      <c r="U548" s="41">
        <v>3708.019995401984</v>
      </c>
      <c r="V548" s="42">
        <v>6536.6431284019836</v>
      </c>
      <c r="W548" s="38">
        <v>86592.366448401983</v>
      </c>
      <c r="X548" s="38">
        <v>5802.2911542869115</v>
      </c>
      <c r="Y548" s="37">
        <v>80790.075294115071</v>
      </c>
      <c r="Z548" s="155">
        <v>0</v>
      </c>
      <c r="AA548" s="38">
        <v>3149.9317068292121</v>
      </c>
      <c r="AB548" s="38">
        <v>9420.2018611243384</v>
      </c>
      <c r="AC548" s="38">
        <v>7771.44</v>
      </c>
      <c r="AD548" s="38">
        <v>1089</v>
      </c>
      <c r="AE548" s="38">
        <v>544.71</v>
      </c>
      <c r="AF548" s="38">
        <v>21975.283567953549</v>
      </c>
      <c r="AG548" s="146">
        <v>14900</v>
      </c>
      <c r="AH548" s="38">
        <v>20746.259999999998</v>
      </c>
      <c r="AI548" s="38">
        <v>0</v>
      </c>
      <c r="AJ548" s="38">
        <v>0</v>
      </c>
      <c r="AK548" s="38">
        <v>0</v>
      </c>
      <c r="AL548" s="38">
        <v>14900</v>
      </c>
      <c r="AM548" s="38">
        <v>20746.259999999998</v>
      </c>
      <c r="AN548" s="38">
        <v>5846.2599999999984</v>
      </c>
      <c r="AO548" s="38">
        <v>80055.723320000005</v>
      </c>
      <c r="AP548" s="38">
        <v>74209.46332000001</v>
      </c>
      <c r="AQ548" s="38">
        <v>5846.2599999999948</v>
      </c>
      <c r="AR548" s="38">
        <v>4746</v>
      </c>
      <c r="AS548" s="38">
        <v>0</v>
      </c>
    </row>
    <row r="549" spans="2:45" s="1" customFormat="1" ht="14.25" x14ac:dyDescent="0.2">
      <c r="B549" s="33" t="s">
        <v>1808</v>
      </c>
      <c r="C549" s="34" t="s">
        <v>712</v>
      </c>
      <c r="D549" s="33" t="s">
        <v>713</v>
      </c>
      <c r="E549" s="33" t="s">
        <v>13</v>
      </c>
      <c r="F549" s="33" t="s">
        <v>11</v>
      </c>
      <c r="G549" s="33" t="s">
        <v>16</v>
      </c>
      <c r="H549" s="33" t="s">
        <v>36</v>
      </c>
      <c r="I549" s="33" t="s">
        <v>10</v>
      </c>
      <c r="J549" s="33" t="s">
        <v>12</v>
      </c>
      <c r="K549" s="33" t="s">
        <v>714</v>
      </c>
      <c r="L549" s="37">
        <v>4238</v>
      </c>
      <c r="M549" s="162">
        <v>113538.58888299999</v>
      </c>
      <c r="N549" s="38">
        <v>-61890</v>
      </c>
      <c r="O549" s="38">
        <v>26997.935226609796</v>
      </c>
      <c r="P549" s="31">
        <v>124674.58888299999</v>
      </c>
      <c r="Q549" s="39">
        <v>6429.2771210000001</v>
      </c>
      <c r="R549" s="40">
        <v>0</v>
      </c>
      <c r="S549" s="40">
        <v>6581.2285954310992</v>
      </c>
      <c r="T549" s="40">
        <v>1894.7714045689008</v>
      </c>
      <c r="U549" s="41">
        <v>8476.0457068573942</v>
      </c>
      <c r="V549" s="42">
        <v>14905.322827857395</v>
      </c>
      <c r="W549" s="38">
        <v>139579.91171085738</v>
      </c>
      <c r="X549" s="38">
        <v>12339.803616431105</v>
      </c>
      <c r="Y549" s="37">
        <v>127240.10809442628</v>
      </c>
      <c r="Z549" s="155">
        <v>0</v>
      </c>
      <c r="AA549" s="38">
        <v>3683.6811398529117</v>
      </c>
      <c r="AB549" s="38">
        <v>19559.953536876037</v>
      </c>
      <c r="AC549" s="38">
        <v>19952.28</v>
      </c>
      <c r="AD549" s="38">
        <v>3689.2945136624999</v>
      </c>
      <c r="AE549" s="38">
        <v>0</v>
      </c>
      <c r="AF549" s="38">
        <v>46885.209190391448</v>
      </c>
      <c r="AG549" s="146">
        <v>106198</v>
      </c>
      <c r="AH549" s="38">
        <v>106198</v>
      </c>
      <c r="AI549" s="38">
        <v>2440</v>
      </c>
      <c r="AJ549" s="38">
        <v>2440</v>
      </c>
      <c r="AK549" s="38">
        <v>0</v>
      </c>
      <c r="AL549" s="38">
        <v>103758</v>
      </c>
      <c r="AM549" s="38">
        <v>103758</v>
      </c>
      <c r="AN549" s="38">
        <v>0</v>
      </c>
      <c r="AO549" s="38">
        <v>124674.58888299999</v>
      </c>
      <c r="AP549" s="38">
        <v>124674.58888299999</v>
      </c>
      <c r="AQ549" s="38">
        <v>0</v>
      </c>
      <c r="AR549" s="38">
        <v>-61890</v>
      </c>
      <c r="AS549" s="38">
        <v>0</v>
      </c>
    </row>
    <row r="550" spans="2:45" s="1" customFormat="1" ht="14.25" x14ac:dyDescent="0.2">
      <c r="B550" s="33" t="s">
        <v>1808</v>
      </c>
      <c r="C550" s="34" t="s">
        <v>1409</v>
      </c>
      <c r="D550" s="33" t="s">
        <v>1410</v>
      </c>
      <c r="E550" s="33" t="s">
        <v>13</v>
      </c>
      <c r="F550" s="33" t="s">
        <v>11</v>
      </c>
      <c r="G550" s="33" t="s">
        <v>16</v>
      </c>
      <c r="H550" s="33" t="s">
        <v>36</v>
      </c>
      <c r="I550" s="33" t="s">
        <v>10</v>
      </c>
      <c r="J550" s="33" t="s">
        <v>18</v>
      </c>
      <c r="K550" s="33" t="s">
        <v>1411</v>
      </c>
      <c r="L550" s="37">
        <v>7517</v>
      </c>
      <c r="M550" s="162">
        <v>189836.37236800001</v>
      </c>
      <c r="N550" s="38">
        <v>9627</v>
      </c>
      <c r="O550" s="38">
        <v>0</v>
      </c>
      <c r="P550" s="31">
        <v>133503.75336800003</v>
      </c>
      <c r="Q550" s="39">
        <v>25287.170382</v>
      </c>
      <c r="R550" s="40">
        <v>0</v>
      </c>
      <c r="S550" s="40">
        <v>26430.656232010151</v>
      </c>
      <c r="T550" s="40">
        <v>-615.90203374550765</v>
      </c>
      <c r="U550" s="41">
        <v>25814.893404410086</v>
      </c>
      <c r="V550" s="42">
        <v>51102.063786410086</v>
      </c>
      <c r="W550" s="38">
        <v>184605.81715441012</v>
      </c>
      <c r="X550" s="38">
        <v>49557.480435010162</v>
      </c>
      <c r="Y550" s="37">
        <v>135048.33671939996</v>
      </c>
      <c r="Z550" s="155">
        <v>0</v>
      </c>
      <c r="AA550" s="38">
        <v>12019.675712134633</v>
      </c>
      <c r="AB550" s="38">
        <v>40856.012574021806</v>
      </c>
      <c r="AC550" s="38">
        <v>31509.11</v>
      </c>
      <c r="AD550" s="38">
        <v>3354.0307534559997</v>
      </c>
      <c r="AE550" s="38">
        <v>181.5</v>
      </c>
      <c r="AF550" s="38">
        <v>87920.329039612436</v>
      </c>
      <c r="AG550" s="146">
        <v>27267</v>
      </c>
      <c r="AH550" s="38">
        <v>82634.381000000008</v>
      </c>
      <c r="AI550" s="38">
        <v>0</v>
      </c>
      <c r="AJ550" s="38">
        <v>0</v>
      </c>
      <c r="AK550" s="38">
        <v>0</v>
      </c>
      <c r="AL550" s="38">
        <v>27267</v>
      </c>
      <c r="AM550" s="38">
        <v>82634.381000000008</v>
      </c>
      <c r="AN550" s="38">
        <v>55367.381000000008</v>
      </c>
      <c r="AO550" s="38">
        <v>133503.75336800003</v>
      </c>
      <c r="AP550" s="38">
        <v>78136.372368000026</v>
      </c>
      <c r="AQ550" s="38">
        <v>55367.380999999994</v>
      </c>
      <c r="AR550" s="38">
        <v>9627</v>
      </c>
      <c r="AS550" s="38">
        <v>0</v>
      </c>
    </row>
    <row r="551" spans="2:45" s="1" customFormat="1" ht="14.25" x14ac:dyDescent="0.2">
      <c r="B551" s="33" t="s">
        <v>1808</v>
      </c>
      <c r="C551" s="34" t="s">
        <v>1400</v>
      </c>
      <c r="D551" s="33" t="s">
        <v>1401</v>
      </c>
      <c r="E551" s="33" t="s">
        <v>13</v>
      </c>
      <c r="F551" s="33" t="s">
        <v>11</v>
      </c>
      <c r="G551" s="33" t="s">
        <v>16</v>
      </c>
      <c r="H551" s="33" t="s">
        <v>36</v>
      </c>
      <c r="I551" s="33" t="s">
        <v>10</v>
      </c>
      <c r="J551" s="33" t="s">
        <v>21</v>
      </c>
      <c r="K551" s="33" t="s">
        <v>1402</v>
      </c>
      <c r="L551" s="37">
        <v>12801</v>
      </c>
      <c r="M551" s="162">
        <v>319927.628517</v>
      </c>
      <c r="N551" s="38">
        <v>-156285</v>
      </c>
      <c r="O551" s="38">
        <v>8680.3112284574454</v>
      </c>
      <c r="P551" s="31">
        <v>121289.42851699999</v>
      </c>
      <c r="Q551" s="39">
        <v>32289.354576000002</v>
      </c>
      <c r="R551" s="40">
        <v>0</v>
      </c>
      <c r="S551" s="40">
        <v>27387.385963439086</v>
      </c>
      <c r="T551" s="40">
        <v>-96.486445104332233</v>
      </c>
      <c r="U551" s="41">
        <v>27291.046684598605</v>
      </c>
      <c r="V551" s="42">
        <v>59580.401260598606</v>
      </c>
      <c r="W551" s="38">
        <v>180869.82977759861</v>
      </c>
      <c r="X551" s="38">
        <v>51351.348681439136</v>
      </c>
      <c r="Y551" s="37">
        <v>129518.48109615948</v>
      </c>
      <c r="Z551" s="155">
        <v>4160.4863536333924</v>
      </c>
      <c r="AA551" s="38">
        <v>11244.243593350526</v>
      </c>
      <c r="AB551" s="38">
        <v>103112.3536405889</v>
      </c>
      <c r="AC551" s="38">
        <v>61345.19</v>
      </c>
      <c r="AD551" s="38">
        <v>2725</v>
      </c>
      <c r="AE551" s="38">
        <v>1670.44</v>
      </c>
      <c r="AF551" s="38">
        <v>184257.71358757283</v>
      </c>
      <c r="AG551" s="146">
        <v>250534</v>
      </c>
      <c r="AH551" s="38">
        <v>257475.8</v>
      </c>
      <c r="AI551" s="38">
        <v>0</v>
      </c>
      <c r="AJ551" s="38">
        <v>6941.8</v>
      </c>
      <c r="AK551" s="38">
        <v>6941.8</v>
      </c>
      <c r="AL551" s="38">
        <v>250534</v>
      </c>
      <c r="AM551" s="38">
        <v>250534</v>
      </c>
      <c r="AN551" s="38">
        <v>0</v>
      </c>
      <c r="AO551" s="38">
        <v>121289.42851699999</v>
      </c>
      <c r="AP551" s="38">
        <v>114347.62851699999</v>
      </c>
      <c r="AQ551" s="38">
        <v>6941.8000000000029</v>
      </c>
      <c r="AR551" s="38">
        <v>-156285</v>
      </c>
      <c r="AS551" s="38">
        <v>0</v>
      </c>
    </row>
    <row r="552" spans="2:45" s="1" customFormat="1" ht="14.25" x14ac:dyDescent="0.2">
      <c r="B552" s="33" t="s">
        <v>1808</v>
      </c>
      <c r="C552" s="34" t="s">
        <v>1334</v>
      </c>
      <c r="D552" s="33" t="s">
        <v>1335</v>
      </c>
      <c r="E552" s="33" t="s">
        <v>13</v>
      </c>
      <c r="F552" s="33" t="s">
        <v>11</v>
      </c>
      <c r="G552" s="33" t="s">
        <v>16</v>
      </c>
      <c r="H552" s="33" t="s">
        <v>36</v>
      </c>
      <c r="I552" s="33" t="s">
        <v>10</v>
      </c>
      <c r="J552" s="33" t="s">
        <v>20</v>
      </c>
      <c r="K552" s="33" t="s">
        <v>1336</v>
      </c>
      <c r="L552" s="37">
        <v>23837</v>
      </c>
      <c r="M552" s="162">
        <v>1340475.7558490001</v>
      </c>
      <c r="N552" s="38">
        <v>-757236</v>
      </c>
      <c r="O552" s="38">
        <v>470732.69580570213</v>
      </c>
      <c r="P552" s="31">
        <v>668296.75584900007</v>
      </c>
      <c r="Q552" s="39">
        <v>165886.089515</v>
      </c>
      <c r="R552" s="40">
        <v>0</v>
      </c>
      <c r="S552" s="40">
        <v>61025.619197737724</v>
      </c>
      <c r="T552" s="40">
        <v>-721.55281779801589</v>
      </c>
      <c r="U552" s="41">
        <v>60304.391569812557</v>
      </c>
      <c r="V552" s="42">
        <v>226190.48108481255</v>
      </c>
      <c r="W552" s="38">
        <v>894487.23693381262</v>
      </c>
      <c r="X552" s="38">
        <v>114423.03599573765</v>
      </c>
      <c r="Y552" s="37">
        <v>780064.20093807497</v>
      </c>
      <c r="Z552" s="155">
        <v>0</v>
      </c>
      <c r="AA552" s="38">
        <v>54857.695310019837</v>
      </c>
      <c r="AB552" s="38">
        <v>154891.94230832582</v>
      </c>
      <c r="AC552" s="38">
        <v>99917.86</v>
      </c>
      <c r="AD552" s="38">
        <v>14860.71</v>
      </c>
      <c r="AE552" s="38">
        <v>1484.98</v>
      </c>
      <c r="AF552" s="38">
        <v>326013.18761834566</v>
      </c>
      <c r="AG552" s="146">
        <v>516767</v>
      </c>
      <c r="AH552" s="38">
        <v>516767</v>
      </c>
      <c r="AI552" s="38">
        <v>105955</v>
      </c>
      <c r="AJ552" s="38">
        <v>105955</v>
      </c>
      <c r="AK552" s="38">
        <v>0</v>
      </c>
      <c r="AL552" s="38">
        <v>410812</v>
      </c>
      <c r="AM552" s="38">
        <v>410812</v>
      </c>
      <c r="AN552" s="38">
        <v>0</v>
      </c>
      <c r="AO552" s="38">
        <v>668296.75584900007</v>
      </c>
      <c r="AP552" s="38">
        <v>668296.75584900007</v>
      </c>
      <c r="AQ552" s="38">
        <v>0</v>
      </c>
      <c r="AR552" s="38">
        <v>-757236</v>
      </c>
      <c r="AS552" s="38">
        <v>0</v>
      </c>
    </row>
    <row r="553" spans="2:45" s="1" customFormat="1" ht="14.25" x14ac:dyDescent="0.2">
      <c r="B553" s="33" t="s">
        <v>1808</v>
      </c>
      <c r="C553" s="34" t="s">
        <v>1571</v>
      </c>
      <c r="D553" s="33" t="s">
        <v>1572</v>
      </c>
      <c r="E553" s="33" t="s">
        <v>13</v>
      </c>
      <c r="F553" s="33" t="s">
        <v>11</v>
      </c>
      <c r="G553" s="33" t="s">
        <v>16</v>
      </c>
      <c r="H553" s="33" t="s">
        <v>36</v>
      </c>
      <c r="I553" s="33" t="s">
        <v>10</v>
      </c>
      <c r="J553" s="33" t="s">
        <v>22</v>
      </c>
      <c r="K553" s="33" t="s">
        <v>1573</v>
      </c>
      <c r="L553" s="37">
        <v>520</v>
      </c>
      <c r="M553" s="162">
        <v>91544.532269999996</v>
      </c>
      <c r="N553" s="38">
        <v>-8617.2999999999993</v>
      </c>
      <c r="O553" s="38">
        <v>0</v>
      </c>
      <c r="P553" s="31">
        <v>111458.23226999999</v>
      </c>
      <c r="Q553" s="39">
        <v>958.04853000000003</v>
      </c>
      <c r="R553" s="40">
        <v>0</v>
      </c>
      <c r="S553" s="40">
        <v>851.46435200032693</v>
      </c>
      <c r="T553" s="40">
        <v>188.53564799967307</v>
      </c>
      <c r="U553" s="41">
        <v>1040.0056082033611</v>
      </c>
      <c r="V553" s="42">
        <v>1998.0541382033612</v>
      </c>
      <c r="W553" s="38">
        <v>113456.28640820335</v>
      </c>
      <c r="X553" s="38">
        <v>1596.4956600003352</v>
      </c>
      <c r="Y553" s="37">
        <v>111859.79074820301</v>
      </c>
      <c r="Z553" s="155">
        <v>1406.0563477248268</v>
      </c>
      <c r="AA553" s="38">
        <v>7327.9176530367931</v>
      </c>
      <c r="AB553" s="38">
        <v>8705.4031234802787</v>
      </c>
      <c r="AC553" s="38">
        <v>2179.69</v>
      </c>
      <c r="AD553" s="38">
        <v>899.5</v>
      </c>
      <c r="AE553" s="38">
        <v>6443.01</v>
      </c>
      <c r="AF553" s="38">
        <v>26961.5771242419</v>
      </c>
      <c r="AG553" s="146">
        <v>32117</v>
      </c>
      <c r="AH553" s="38">
        <v>38541</v>
      </c>
      <c r="AI553" s="38">
        <v>0</v>
      </c>
      <c r="AJ553" s="38">
        <v>6424</v>
      </c>
      <c r="AK553" s="38">
        <v>6424</v>
      </c>
      <c r="AL553" s="38">
        <v>32117</v>
      </c>
      <c r="AM553" s="38">
        <v>32117</v>
      </c>
      <c r="AN553" s="38">
        <v>0</v>
      </c>
      <c r="AO553" s="38">
        <v>111458.23226999999</v>
      </c>
      <c r="AP553" s="38">
        <v>105034.23226999999</v>
      </c>
      <c r="AQ553" s="38">
        <v>6424</v>
      </c>
      <c r="AR553" s="38">
        <v>-10788</v>
      </c>
      <c r="AS553" s="38">
        <v>2170.7000000000007</v>
      </c>
    </row>
    <row r="554" spans="2:45" s="1" customFormat="1" ht="14.25" x14ac:dyDescent="0.2">
      <c r="B554" s="33" t="s">
        <v>1808</v>
      </c>
      <c r="C554" s="34" t="s">
        <v>730</v>
      </c>
      <c r="D554" s="33" t="s">
        <v>731</v>
      </c>
      <c r="E554" s="33" t="s">
        <v>13</v>
      </c>
      <c r="F554" s="33" t="s">
        <v>11</v>
      </c>
      <c r="G554" s="33" t="s">
        <v>16</v>
      </c>
      <c r="H554" s="33" t="s">
        <v>36</v>
      </c>
      <c r="I554" s="33" t="s">
        <v>10</v>
      </c>
      <c r="J554" s="33" t="s">
        <v>18</v>
      </c>
      <c r="K554" s="33" t="s">
        <v>732</v>
      </c>
      <c r="L554" s="37">
        <v>5863</v>
      </c>
      <c r="M554" s="162">
        <v>173791.15263600001</v>
      </c>
      <c r="N554" s="38">
        <v>-95124</v>
      </c>
      <c r="O554" s="38">
        <v>46320.573105186246</v>
      </c>
      <c r="P554" s="31">
        <v>102369.11163600002</v>
      </c>
      <c r="Q554" s="39">
        <v>20628.169160000001</v>
      </c>
      <c r="R554" s="40">
        <v>0</v>
      </c>
      <c r="S554" s="40">
        <v>16094.265901720466</v>
      </c>
      <c r="T554" s="40">
        <v>-236.07133513899498</v>
      </c>
      <c r="U554" s="41">
        <v>15858.280081946923</v>
      </c>
      <c r="V554" s="42">
        <v>36486.449241946924</v>
      </c>
      <c r="W554" s="38">
        <v>138855.56087794693</v>
      </c>
      <c r="X554" s="38">
        <v>30176.748565720467</v>
      </c>
      <c r="Y554" s="37">
        <v>108678.81231222647</v>
      </c>
      <c r="Z554" s="155">
        <v>0</v>
      </c>
      <c r="AA554" s="38">
        <v>5807.386296677133</v>
      </c>
      <c r="AB554" s="38">
        <v>27071.6048711041</v>
      </c>
      <c r="AC554" s="38">
        <v>24576.01</v>
      </c>
      <c r="AD554" s="38">
        <v>752.37067968749989</v>
      </c>
      <c r="AE554" s="38">
        <v>163.58000000000001</v>
      </c>
      <c r="AF554" s="38">
        <v>58370.951847468728</v>
      </c>
      <c r="AG554" s="146">
        <v>48936</v>
      </c>
      <c r="AH554" s="38">
        <v>71651.959000000003</v>
      </c>
      <c r="AI554" s="38">
        <v>1878</v>
      </c>
      <c r="AJ554" s="38">
        <v>7200</v>
      </c>
      <c r="AK554" s="38">
        <v>5322</v>
      </c>
      <c r="AL554" s="38">
        <v>47058</v>
      </c>
      <c r="AM554" s="38">
        <v>64451.959000000003</v>
      </c>
      <c r="AN554" s="38">
        <v>17393.959000000003</v>
      </c>
      <c r="AO554" s="38">
        <v>102369.11163600002</v>
      </c>
      <c r="AP554" s="38">
        <v>79653.152636000013</v>
      </c>
      <c r="AQ554" s="38">
        <v>22715.959000000003</v>
      </c>
      <c r="AR554" s="38">
        <v>-95124</v>
      </c>
      <c r="AS554" s="38">
        <v>0</v>
      </c>
    </row>
    <row r="555" spans="2:45" s="1" customFormat="1" ht="14.25" x14ac:dyDescent="0.2">
      <c r="B555" s="33" t="s">
        <v>1808</v>
      </c>
      <c r="C555" s="34" t="s">
        <v>416</v>
      </c>
      <c r="D555" s="33" t="s">
        <v>417</v>
      </c>
      <c r="E555" s="33" t="s">
        <v>13</v>
      </c>
      <c r="F555" s="33" t="s">
        <v>11</v>
      </c>
      <c r="G555" s="33" t="s">
        <v>16</v>
      </c>
      <c r="H555" s="33" t="s">
        <v>36</v>
      </c>
      <c r="I555" s="33" t="s">
        <v>10</v>
      </c>
      <c r="J555" s="33" t="s">
        <v>21</v>
      </c>
      <c r="K555" s="33" t="s">
        <v>418</v>
      </c>
      <c r="L555" s="37">
        <v>11683</v>
      </c>
      <c r="M555" s="162">
        <v>479527.01626399998</v>
      </c>
      <c r="N555" s="38">
        <v>-364252.9</v>
      </c>
      <c r="O555" s="38">
        <v>277908.32965157513</v>
      </c>
      <c r="P555" s="31">
        <v>339390.11626399995</v>
      </c>
      <c r="Q555" s="39">
        <v>43808.431575000002</v>
      </c>
      <c r="R555" s="40">
        <v>0</v>
      </c>
      <c r="S555" s="40">
        <v>23609.612081151925</v>
      </c>
      <c r="T555" s="40">
        <v>-13.165368259949901</v>
      </c>
      <c r="U555" s="41">
        <v>23596.573956807137</v>
      </c>
      <c r="V555" s="42">
        <v>67405.005531807139</v>
      </c>
      <c r="W555" s="38">
        <v>406795.12179580709</v>
      </c>
      <c r="X555" s="38">
        <v>44268.022652151936</v>
      </c>
      <c r="Y555" s="37">
        <v>362527.09914365516</v>
      </c>
      <c r="Z555" s="155">
        <v>0</v>
      </c>
      <c r="AA555" s="38">
        <v>11948.511084358235</v>
      </c>
      <c r="AB555" s="38">
        <v>85740.914595053575</v>
      </c>
      <c r="AC555" s="38">
        <v>48971.78</v>
      </c>
      <c r="AD555" s="38">
        <v>5094.8059006874992</v>
      </c>
      <c r="AE555" s="38">
        <v>158.72999999999999</v>
      </c>
      <c r="AF555" s="38">
        <v>151914.74158009933</v>
      </c>
      <c r="AG555" s="146">
        <v>316425</v>
      </c>
      <c r="AH555" s="38">
        <v>316425</v>
      </c>
      <c r="AI555" s="38">
        <v>34630</v>
      </c>
      <c r="AJ555" s="38">
        <v>34630</v>
      </c>
      <c r="AK555" s="38">
        <v>0</v>
      </c>
      <c r="AL555" s="38">
        <v>281795</v>
      </c>
      <c r="AM555" s="38">
        <v>281795</v>
      </c>
      <c r="AN555" s="38">
        <v>0</v>
      </c>
      <c r="AO555" s="38">
        <v>339390.11626399995</v>
      </c>
      <c r="AP555" s="38">
        <v>339390.11626399995</v>
      </c>
      <c r="AQ555" s="38">
        <v>0</v>
      </c>
      <c r="AR555" s="38">
        <v>-377555</v>
      </c>
      <c r="AS555" s="38">
        <v>13302.099999999977</v>
      </c>
    </row>
    <row r="556" spans="2:45" s="1" customFormat="1" ht="14.25" x14ac:dyDescent="0.2">
      <c r="B556" s="33" t="s">
        <v>1808</v>
      </c>
      <c r="C556" s="34" t="s">
        <v>628</v>
      </c>
      <c r="D556" s="33" t="s">
        <v>629</v>
      </c>
      <c r="E556" s="33" t="s">
        <v>13</v>
      </c>
      <c r="F556" s="33" t="s">
        <v>11</v>
      </c>
      <c r="G556" s="33" t="s">
        <v>16</v>
      </c>
      <c r="H556" s="33" t="s">
        <v>36</v>
      </c>
      <c r="I556" s="33" t="s">
        <v>10</v>
      </c>
      <c r="J556" s="33" t="s">
        <v>18</v>
      </c>
      <c r="K556" s="33" t="s">
        <v>630</v>
      </c>
      <c r="L556" s="37">
        <v>8711</v>
      </c>
      <c r="M556" s="162">
        <v>484326.88146899996</v>
      </c>
      <c r="N556" s="38">
        <v>-148634.6</v>
      </c>
      <c r="O556" s="38">
        <v>0</v>
      </c>
      <c r="P556" s="31">
        <v>390171.30446899991</v>
      </c>
      <c r="Q556" s="39">
        <v>45958.148076999998</v>
      </c>
      <c r="R556" s="40">
        <v>0</v>
      </c>
      <c r="S556" s="40">
        <v>34721.598306299049</v>
      </c>
      <c r="T556" s="40">
        <v>-934.91086884793185</v>
      </c>
      <c r="U556" s="41">
        <v>33786.869632272319</v>
      </c>
      <c r="V556" s="42">
        <v>79745.017709272317</v>
      </c>
      <c r="W556" s="38">
        <v>469916.32217827224</v>
      </c>
      <c r="X556" s="38">
        <v>65102.996824299102</v>
      </c>
      <c r="Y556" s="37">
        <v>404813.32535397314</v>
      </c>
      <c r="Z556" s="155">
        <v>0</v>
      </c>
      <c r="AA556" s="38">
        <v>26212.576011793502</v>
      </c>
      <c r="AB556" s="38">
        <v>57726.769143953417</v>
      </c>
      <c r="AC556" s="38">
        <v>36514.01</v>
      </c>
      <c r="AD556" s="38">
        <v>5378.4954841969757</v>
      </c>
      <c r="AE556" s="38">
        <v>0</v>
      </c>
      <c r="AF556" s="38">
        <v>125831.85063994389</v>
      </c>
      <c r="AG556" s="146">
        <v>75506</v>
      </c>
      <c r="AH556" s="38">
        <v>114103.023</v>
      </c>
      <c r="AI556" s="38">
        <v>18343</v>
      </c>
      <c r="AJ556" s="38">
        <v>18343</v>
      </c>
      <c r="AK556" s="38">
        <v>0</v>
      </c>
      <c r="AL556" s="38">
        <v>57163</v>
      </c>
      <c r="AM556" s="38">
        <v>95760.023000000001</v>
      </c>
      <c r="AN556" s="38">
        <v>38597.023000000001</v>
      </c>
      <c r="AO556" s="38">
        <v>390171.30446899991</v>
      </c>
      <c r="AP556" s="38">
        <v>351574.28146899992</v>
      </c>
      <c r="AQ556" s="38">
        <v>38597.022999999986</v>
      </c>
      <c r="AR556" s="38">
        <v>-151828</v>
      </c>
      <c r="AS556" s="38">
        <v>3193.3999999999942</v>
      </c>
    </row>
    <row r="557" spans="2:45" s="1" customFormat="1" ht="14.25" x14ac:dyDescent="0.2">
      <c r="B557" s="33" t="s">
        <v>1808</v>
      </c>
      <c r="C557" s="34" t="s">
        <v>54</v>
      </c>
      <c r="D557" s="33" t="s">
        <v>55</v>
      </c>
      <c r="E557" s="33" t="s">
        <v>13</v>
      </c>
      <c r="F557" s="33" t="s">
        <v>11</v>
      </c>
      <c r="G557" s="33" t="s">
        <v>16</v>
      </c>
      <c r="H557" s="33" t="s">
        <v>36</v>
      </c>
      <c r="I557" s="33" t="s">
        <v>10</v>
      </c>
      <c r="J557" s="33" t="s">
        <v>12</v>
      </c>
      <c r="K557" s="33" t="s">
        <v>56</v>
      </c>
      <c r="L557" s="37">
        <v>3057</v>
      </c>
      <c r="M557" s="162">
        <v>97149.769463000004</v>
      </c>
      <c r="N557" s="38">
        <v>-28676</v>
      </c>
      <c r="O557" s="38">
        <v>22709.587732605607</v>
      </c>
      <c r="P557" s="31">
        <v>29979.599463000006</v>
      </c>
      <c r="Q557" s="39">
        <v>8974.5562570000002</v>
      </c>
      <c r="R557" s="40">
        <v>0</v>
      </c>
      <c r="S557" s="40">
        <v>3471.3126365727617</v>
      </c>
      <c r="T557" s="40">
        <v>2642.6873634272383</v>
      </c>
      <c r="U557" s="41">
        <v>6114.0329697647594</v>
      </c>
      <c r="V557" s="42">
        <v>15088.58922676476</v>
      </c>
      <c r="W557" s="38">
        <v>45068.188689764764</v>
      </c>
      <c r="X557" s="38">
        <v>6508.7111935727517</v>
      </c>
      <c r="Y557" s="37">
        <v>38559.477496192012</v>
      </c>
      <c r="Z557" s="155">
        <v>0</v>
      </c>
      <c r="AA557" s="38">
        <v>3997.730744811498</v>
      </c>
      <c r="AB557" s="38">
        <v>12829.862311346766</v>
      </c>
      <c r="AC557" s="38">
        <v>12814.07</v>
      </c>
      <c r="AD557" s="38">
        <v>810.5</v>
      </c>
      <c r="AE557" s="38">
        <v>0</v>
      </c>
      <c r="AF557" s="38">
        <v>30452.163056158264</v>
      </c>
      <c r="AG557" s="146">
        <v>33963</v>
      </c>
      <c r="AH557" s="38">
        <v>38207.83</v>
      </c>
      <c r="AI557" s="38">
        <v>902</v>
      </c>
      <c r="AJ557" s="38">
        <v>4000</v>
      </c>
      <c r="AK557" s="38">
        <v>3098</v>
      </c>
      <c r="AL557" s="38">
        <v>33061</v>
      </c>
      <c r="AM557" s="38">
        <v>34207.83</v>
      </c>
      <c r="AN557" s="38">
        <v>1146.8300000000017</v>
      </c>
      <c r="AO557" s="38">
        <v>29979.599463000006</v>
      </c>
      <c r="AP557" s="38">
        <v>25734.769463000004</v>
      </c>
      <c r="AQ557" s="38">
        <v>4244.8300000000017</v>
      </c>
      <c r="AR557" s="38">
        <v>-28676</v>
      </c>
      <c r="AS557" s="38">
        <v>0</v>
      </c>
    </row>
    <row r="558" spans="2:45" s="1" customFormat="1" ht="14.25" x14ac:dyDescent="0.2">
      <c r="B558" s="33" t="s">
        <v>1808</v>
      </c>
      <c r="C558" s="34" t="s">
        <v>1606</v>
      </c>
      <c r="D558" s="33" t="s">
        <v>1607</v>
      </c>
      <c r="E558" s="33" t="s">
        <v>13</v>
      </c>
      <c r="F558" s="33" t="s">
        <v>11</v>
      </c>
      <c r="G558" s="33" t="s">
        <v>16</v>
      </c>
      <c r="H558" s="33" t="s">
        <v>36</v>
      </c>
      <c r="I558" s="33" t="s">
        <v>10</v>
      </c>
      <c r="J558" s="33" t="s">
        <v>18</v>
      </c>
      <c r="K558" s="33" t="s">
        <v>1608</v>
      </c>
      <c r="L558" s="37">
        <v>5031</v>
      </c>
      <c r="M558" s="162">
        <v>288357.98300599999</v>
      </c>
      <c r="N558" s="38">
        <v>33871</v>
      </c>
      <c r="O558" s="38">
        <v>0</v>
      </c>
      <c r="P558" s="31">
        <v>369066.98300599999</v>
      </c>
      <c r="Q558" s="39">
        <v>18875.587459999999</v>
      </c>
      <c r="R558" s="40">
        <v>0</v>
      </c>
      <c r="S558" s="40">
        <v>4194.4855817158968</v>
      </c>
      <c r="T558" s="40">
        <v>5867.5144182841032</v>
      </c>
      <c r="U558" s="41">
        <v>10062.05425936752</v>
      </c>
      <c r="V558" s="42">
        <v>28937.641719367519</v>
      </c>
      <c r="W558" s="38">
        <v>398004.62472536752</v>
      </c>
      <c r="X558" s="38">
        <v>7864.6604657158605</v>
      </c>
      <c r="Y558" s="37">
        <v>390139.96425965166</v>
      </c>
      <c r="Z558" s="155">
        <v>0</v>
      </c>
      <c r="AA558" s="38">
        <v>11538.305081712988</v>
      </c>
      <c r="AB558" s="38">
        <v>23981.863512665659</v>
      </c>
      <c r="AC558" s="38">
        <v>25438.339999999997</v>
      </c>
      <c r="AD558" s="38">
        <v>6646</v>
      </c>
      <c r="AE558" s="38">
        <v>1792.76</v>
      </c>
      <c r="AF558" s="38">
        <v>69397.268594378635</v>
      </c>
      <c r="AG558" s="146">
        <v>86297</v>
      </c>
      <c r="AH558" s="38">
        <v>86297</v>
      </c>
      <c r="AI558" s="38">
        <v>0</v>
      </c>
      <c r="AJ558" s="38">
        <v>0</v>
      </c>
      <c r="AK558" s="38">
        <v>0</v>
      </c>
      <c r="AL558" s="38">
        <v>86297</v>
      </c>
      <c r="AM558" s="38">
        <v>86297</v>
      </c>
      <c r="AN558" s="38">
        <v>0</v>
      </c>
      <c r="AO558" s="38">
        <v>369066.98300599999</v>
      </c>
      <c r="AP558" s="38">
        <v>369066.98300599999</v>
      </c>
      <c r="AQ558" s="38">
        <v>0</v>
      </c>
      <c r="AR558" s="38">
        <v>33871</v>
      </c>
      <c r="AS558" s="38">
        <v>0</v>
      </c>
    </row>
    <row r="559" spans="2:45" s="1" customFormat="1" ht="14.25" x14ac:dyDescent="0.2">
      <c r="B559" s="33" t="s">
        <v>1808</v>
      </c>
      <c r="C559" s="34" t="s">
        <v>1642</v>
      </c>
      <c r="D559" s="33" t="s">
        <v>1643</v>
      </c>
      <c r="E559" s="33" t="s">
        <v>13</v>
      </c>
      <c r="F559" s="33" t="s">
        <v>11</v>
      </c>
      <c r="G559" s="33" t="s">
        <v>16</v>
      </c>
      <c r="H559" s="33" t="s">
        <v>36</v>
      </c>
      <c r="I559" s="33" t="s">
        <v>10</v>
      </c>
      <c r="J559" s="33" t="s">
        <v>20</v>
      </c>
      <c r="K559" s="33" t="s">
        <v>1644</v>
      </c>
      <c r="L559" s="37">
        <v>25563</v>
      </c>
      <c r="M559" s="162">
        <v>885635.29833499994</v>
      </c>
      <c r="N559" s="38">
        <v>-546563</v>
      </c>
      <c r="O559" s="38">
        <v>172448.23138405863</v>
      </c>
      <c r="P559" s="31">
        <v>266864.69833499996</v>
      </c>
      <c r="Q559" s="39">
        <v>72573.261616999996</v>
      </c>
      <c r="R559" s="40">
        <v>0</v>
      </c>
      <c r="S559" s="40">
        <v>52256.185880020057</v>
      </c>
      <c r="T559" s="40">
        <v>-61.077895818227262</v>
      </c>
      <c r="U559" s="41">
        <v>52195.389446490328</v>
      </c>
      <c r="V559" s="42">
        <v>124768.65106349032</v>
      </c>
      <c r="W559" s="38">
        <v>391633.34939849027</v>
      </c>
      <c r="X559" s="38">
        <v>97980.348525020003</v>
      </c>
      <c r="Y559" s="37">
        <v>293653.00087347027</v>
      </c>
      <c r="Z559" s="155">
        <v>0</v>
      </c>
      <c r="AA559" s="38">
        <v>63820.885214045935</v>
      </c>
      <c r="AB559" s="38">
        <v>143963.35295444939</v>
      </c>
      <c r="AC559" s="38">
        <v>107152.76</v>
      </c>
      <c r="AD559" s="38">
        <v>13419.69</v>
      </c>
      <c r="AE559" s="38">
        <v>697.05</v>
      </c>
      <c r="AF559" s="38">
        <v>329053.7381684953</v>
      </c>
      <c r="AG559" s="146">
        <v>304858</v>
      </c>
      <c r="AH559" s="38">
        <v>345666.4</v>
      </c>
      <c r="AI559" s="38">
        <v>0</v>
      </c>
      <c r="AJ559" s="38">
        <v>40808.400000000001</v>
      </c>
      <c r="AK559" s="38">
        <v>40808.400000000001</v>
      </c>
      <c r="AL559" s="38">
        <v>304858</v>
      </c>
      <c r="AM559" s="38">
        <v>304858</v>
      </c>
      <c r="AN559" s="38">
        <v>0</v>
      </c>
      <c r="AO559" s="38">
        <v>266864.69833499996</v>
      </c>
      <c r="AP559" s="38">
        <v>226056.29833499997</v>
      </c>
      <c r="AQ559" s="38">
        <v>40808.400000000023</v>
      </c>
      <c r="AR559" s="38">
        <v>-546563</v>
      </c>
      <c r="AS559" s="38">
        <v>0</v>
      </c>
    </row>
    <row r="560" spans="2:45" s="1" customFormat="1" ht="14.25" x14ac:dyDescent="0.2">
      <c r="B560" s="33" t="s">
        <v>1808</v>
      </c>
      <c r="C560" s="34" t="s">
        <v>1615</v>
      </c>
      <c r="D560" s="33" t="s">
        <v>1616</v>
      </c>
      <c r="E560" s="33" t="s">
        <v>13</v>
      </c>
      <c r="F560" s="33" t="s">
        <v>11</v>
      </c>
      <c r="G560" s="33" t="s">
        <v>16</v>
      </c>
      <c r="H560" s="33" t="s">
        <v>36</v>
      </c>
      <c r="I560" s="33" t="s">
        <v>10</v>
      </c>
      <c r="J560" s="33" t="s">
        <v>12</v>
      </c>
      <c r="K560" s="33" t="s">
        <v>1617</v>
      </c>
      <c r="L560" s="37">
        <v>1246</v>
      </c>
      <c r="M560" s="162">
        <v>94956.524697000001</v>
      </c>
      <c r="N560" s="38">
        <v>-104562</v>
      </c>
      <c r="O560" s="38">
        <v>23506.126817458149</v>
      </c>
      <c r="P560" s="31">
        <v>18331.224696999998</v>
      </c>
      <c r="Q560" s="39">
        <v>9607.6132589999997</v>
      </c>
      <c r="R560" s="40">
        <v>0</v>
      </c>
      <c r="S560" s="40">
        <v>2384.2020560009155</v>
      </c>
      <c r="T560" s="40">
        <v>107.79794399908451</v>
      </c>
      <c r="U560" s="41">
        <v>2492.0134381180537</v>
      </c>
      <c r="V560" s="42">
        <v>12099.626697118054</v>
      </c>
      <c r="W560" s="38">
        <v>30430.85139411805</v>
      </c>
      <c r="X560" s="38">
        <v>4470.3788550009158</v>
      </c>
      <c r="Y560" s="37">
        <v>25960.472539117134</v>
      </c>
      <c r="Z560" s="155">
        <v>0</v>
      </c>
      <c r="AA560" s="38">
        <v>2858.5692318919323</v>
      </c>
      <c r="AB560" s="38">
        <v>5972.8982624957061</v>
      </c>
      <c r="AC560" s="38">
        <v>5222.87</v>
      </c>
      <c r="AD560" s="38">
        <v>79.662685449999998</v>
      </c>
      <c r="AE560" s="38">
        <v>239.33</v>
      </c>
      <c r="AF560" s="38">
        <v>14373.330179837636</v>
      </c>
      <c r="AG560" s="146">
        <v>49543</v>
      </c>
      <c r="AH560" s="38">
        <v>50082.7</v>
      </c>
      <c r="AI560" s="38">
        <v>0</v>
      </c>
      <c r="AJ560" s="38">
        <v>539.70000000000005</v>
      </c>
      <c r="AK560" s="38">
        <v>539.70000000000005</v>
      </c>
      <c r="AL560" s="38">
        <v>49543</v>
      </c>
      <c r="AM560" s="38">
        <v>49543</v>
      </c>
      <c r="AN560" s="38">
        <v>0</v>
      </c>
      <c r="AO560" s="38">
        <v>18331.224696999998</v>
      </c>
      <c r="AP560" s="38">
        <v>17791.524696999997</v>
      </c>
      <c r="AQ560" s="38">
        <v>539.70000000000073</v>
      </c>
      <c r="AR560" s="38">
        <v>-104562</v>
      </c>
      <c r="AS560" s="38">
        <v>0</v>
      </c>
    </row>
    <row r="561" spans="2:45" s="1" customFormat="1" ht="14.25" x14ac:dyDescent="0.2">
      <c r="B561" s="33" t="s">
        <v>1808</v>
      </c>
      <c r="C561" s="34" t="s">
        <v>694</v>
      </c>
      <c r="D561" s="33" t="s">
        <v>695</v>
      </c>
      <c r="E561" s="33" t="s">
        <v>13</v>
      </c>
      <c r="F561" s="33" t="s">
        <v>11</v>
      </c>
      <c r="G561" s="33" t="s">
        <v>16</v>
      </c>
      <c r="H561" s="33" t="s">
        <v>36</v>
      </c>
      <c r="I561" s="33" t="s">
        <v>10</v>
      </c>
      <c r="J561" s="33" t="s">
        <v>12</v>
      </c>
      <c r="K561" s="33" t="s">
        <v>696</v>
      </c>
      <c r="L561" s="37">
        <v>3060</v>
      </c>
      <c r="M561" s="162">
        <v>144604.95204</v>
      </c>
      <c r="N561" s="38">
        <v>48795</v>
      </c>
      <c r="O561" s="38">
        <v>0</v>
      </c>
      <c r="P561" s="31">
        <v>234085.95204</v>
      </c>
      <c r="Q561" s="39">
        <v>8489.5183909999996</v>
      </c>
      <c r="R561" s="40">
        <v>0</v>
      </c>
      <c r="S561" s="40">
        <v>8033.3806731459426</v>
      </c>
      <c r="T561" s="40">
        <v>-103.40357942972423</v>
      </c>
      <c r="U561" s="41">
        <v>7930.0198561433253</v>
      </c>
      <c r="V561" s="42">
        <v>16419.538247143326</v>
      </c>
      <c r="W561" s="38">
        <v>250505.49028714333</v>
      </c>
      <c r="X561" s="38">
        <v>15062.588762145897</v>
      </c>
      <c r="Y561" s="37">
        <v>235442.90152499743</v>
      </c>
      <c r="Z561" s="155">
        <v>0</v>
      </c>
      <c r="AA561" s="38">
        <v>6047.3959664989816</v>
      </c>
      <c r="AB561" s="38">
        <v>13082.138143204538</v>
      </c>
      <c r="AC561" s="38">
        <v>12826.64</v>
      </c>
      <c r="AD561" s="38">
        <v>2672.5</v>
      </c>
      <c r="AE561" s="38">
        <v>2320.0100000000002</v>
      </c>
      <c r="AF561" s="38">
        <v>36948.684109703521</v>
      </c>
      <c r="AG561" s="146">
        <v>44587</v>
      </c>
      <c r="AH561" s="38">
        <v>44587</v>
      </c>
      <c r="AI561" s="38">
        <v>0</v>
      </c>
      <c r="AJ561" s="38">
        <v>0</v>
      </c>
      <c r="AK561" s="38">
        <v>0</v>
      </c>
      <c r="AL561" s="38">
        <v>44587</v>
      </c>
      <c r="AM561" s="38">
        <v>44587</v>
      </c>
      <c r="AN561" s="38">
        <v>0</v>
      </c>
      <c r="AO561" s="38">
        <v>234085.95204</v>
      </c>
      <c r="AP561" s="38">
        <v>234085.95204</v>
      </c>
      <c r="AQ561" s="38">
        <v>0</v>
      </c>
      <c r="AR561" s="38">
        <v>48795</v>
      </c>
      <c r="AS561" s="38">
        <v>0</v>
      </c>
    </row>
    <row r="562" spans="2:45" s="1" customFormat="1" ht="14.25" x14ac:dyDescent="0.2">
      <c r="B562" s="33" t="s">
        <v>1808</v>
      </c>
      <c r="C562" s="34" t="s">
        <v>142</v>
      </c>
      <c r="D562" s="33" t="s">
        <v>143</v>
      </c>
      <c r="E562" s="33" t="s">
        <v>13</v>
      </c>
      <c r="F562" s="33" t="s">
        <v>11</v>
      </c>
      <c r="G562" s="33" t="s">
        <v>16</v>
      </c>
      <c r="H562" s="33" t="s">
        <v>36</v>
      </c>
      <c r="I562" s="33" t="s">
        <v>10</v>
      </c>
      <c r="J562" s="33" t="s">
        <v>12</v>
      </c>
      <c r="K562" s="33" t="s">
        <v>144</v>
      </c>
      <c r="L562" s="37">
        <v>2278</v>
      </c>
      <c r="M562" s="162">
        <v>78235.379495999994</v>
      </c>
      <c r="N562" s="38">
        <v>-29641</v>
      </c>
      <c r="O562" s="38">
        <v>10842.689122091591</v>
      </c>
      <c r="P562" s="31">
        <v>58929.499495999989</v>
      </c>
      <c r="Q562" s="39">
        <v>5264.6918100000003</v>
      </c>
      <c r="R562" s="40">
        <v>0</v>
      </c>
      <c r="S562" s="40">
        <v>5261.1180320020203</v>
      </c>
      <c r="T562" s="40">
        <v>-38.106232310568885</v>
      </c>
      <c r="U562" s="41">
        <v>5223.0399647994609</v>
      </c>
      <c r="V562" s="42">
        <v>10487.73177479946</v>
      </c>
      <c r="W562" s="38">
        <v>69417.231270799442</v>
      </c>
      <c r="X562" s="38">
        <v>9864.5963100020017</v>
      </c>
      <c r="Y562" s="37">
        <v>59552.634960797441</v>
      </c>
      <c r="Z562" s="155">
        <v>0</v>
      </c>
      <c r="AA562" s="38">
        <v>2764.4935059161153</v>
      </c>
      <c r="AB562" s="38">
        <v>11951.699618969</v>
      </c>
      <c r="AC562" s="38">
        <v>9548.7199999999993</v>
      </c>
      <c r="AD562" s="38">
        <v>1325</v>
      </c>
      <c r="AE562" s="38">
        <v>353.4</v>
      </c>
      <c r="AF562" s="38">
        <v>25943.313124885113</v>
      </c>
      <c r="AG562" s="146">
        <v>0</v>
      </c>
      <c r="AH562" s="38">
        <v>26699.119999999999</v>
      </c>
      <c r="AI562" s="38">
        <v>0</v>
      </c>
      <c r="AJ562" s="38">
        <v>1208.3</v>
      </c>
      <c r="AK562" s="38">
        <v>1208.3</v>
      </c>
      <c r="AL562" s="38">
        <v>0</v>
      </c>
      <c r="AM562" s="38">
        <v>25490.82</v>
      </c>
      <c r="AN562" s="38">
        <v>25490.82</v>
      </c>
      <c r="AO562" s="38">
        <v>58929.499495999989</v>
      </c>
      <c r="AP562" s="38">
        <v>32230.379495999987</v>
      </c>
      <c r="AQ562" s="38">
        <v>26699.119999999995</v>
      </c>
      <c r="AR562" s="38">
        <v>-29641</v>
      </c>
      <c r="AS562" s="38">
        <v>0</v>
      </c>
    </row>
    <row r="563" spans="2:45" s="1" customFormat="1" ht="14.25" x14ac:dyDescent="0.2">
      <c r="B563" s="33" t="s">
        <v>1808</v>
      </c>
      <c r="C563" s="34" t="s">
        <v>1598</v>
      </c>
      <c r="D563" s="33" t="s">
        <v>1599</v>
      </c>
      <c r="E563" s="33" t="s">
        <v>13</v>
      </c>
      <c r="F563" s="33" t="s">
        <v>11</v>
      </c>
      <c r="G563" s="33" t="s">
        <v>16</v>
      </c>
      <c r="H563" s="33" t="s">
        <v>36</v>
      </c>
      <c r="I563" s="33" t="s">
        <v>13</v>
      </c>
      <c r="J563" s="33" t="s">
        <v>67</v>
      </c>
      <c r="K563" s="33" t="s">
        <v>36</v>
      </c>
      <c r="L563" s="37">
        <v>109855</v>
      </c>
      <c r="M563" s="162">
        <v>10177844.201639999</v>
      </c>
      <c r="N563" s="38">
        <v>-4887211</v>
      </c>
      <c r="O563" s="38">
        <v>3344458.0232669641</v>
      </c>
      <c r="P563" s="31">
        <v>2694012.2016399987</v>
      </c>
      <c r="Q563" s="39">
        <v>492166.39973300003</v>
      </c>
      <c r="R563" s="40">
        <v>0</v>
      </c>
      <c r="S563" s="40">
        <v>207887.93946293701</v>
      </c>
      <c r="T563" s="40">
        <v>278516.48312275601</v>
      </c>
      <c r="U563" s="41">
        <v>486407.0455231138</v>
      </c>
      <c r="V563" s="42">
        <v>978573.44525611377</v>
      </c>
      <c r="W563" s="38">
        <v>3672585.6468961127</v>
      </c>
      <c r="X563" s="38">
        <v>729971.25541690271</v>
      </c>
      <c r="Y563" s="37">
        <v>2942614.39147921</v>
      </c>
      <c r="Z563" s="155">
        <v>353361.59071512055</v>
      </c>
      <c r="AA563" s="38">
        <v>351382.84771603497</v>
      </c>
      <c r="AB563" s="38">
        <v>1235437.9532172619</v>
      </c>
      <c r="AC563" s="38">
        <v>460428</v>
      </c>
      <c r="AD563" s="38">
        <v>72330.007944550322</v>
      </c>
      <c r="AE563" s="38">
        <v>26940.7</v>
      </c>
      <c r="AF563" s="38">
        <v>2499881.0995929679</v>
      </c>
      <c r="AG563" s="146">
        <v>1131098</v>
      </c>
      <c r="AH563" s="38">
        <v>1361098</v>
      </c>
      <c r="AI563" s="38">
        <v>0</v>
      </c>
      <c r="AJ563" s="38">
        <v>230000</v>
      </c>
      <c r="AK563" s="38">
        <v>230000</v>
      </c>
      <c r="AL563" s="38">
        <v>1131098</v>
      </c>
      <c r="AM563" s="38">
        <v>1131098</v>
      </c>
      <c r="AN563" s="38">
        <v>0</v>
      </c>
      <c r="AO563" s="38">
        <v>2694012.2016399987</v>
      </c>
      <c r="AP563" s="38">
        <v>2464012.2016399987</v>
      </c>
      <c r="AQ563" s="38">
        <v>230000</v>
      </c>
      <c r="AR563" s="38">
        <v>-5447211</v>
      </c>
      <c r="AS563" s="38">
        <v>560000</v>
      </c>
    </row>
    <row r="564" spans="2:45" s="1" customFormat="1" ht="14.25" x14ac:dyDescent="0.2">
      <c r="B564" s="33" t="s">
        <v>1808</v>
      </c>
      <c r="C564" s="34" t="s">
        <v>715</v>
      </c>
      <c r="D564" s="33" t="s">
        <v>716</v>
      </c>
      <c r="E564" s="33" t="s">
        <v>13</v>
      </c>
      <c r="F564" s="33" t="s">
        <v>11</v>
      </c>
      <c r="G564" s="33" t="s">
        <v>16</v>
      </c>
      <c r="H564" s="33" t="s">
        <v>36</v>
      </c>
      <c r="I564" s="33" t="s">
        <v>10</v>
      </c>
      <c r="J564" s="33" t="s">
        <v>12</v>
      </c>
      <c r="K564" s="33" t="s">
        <v>717</v>
      </c>
      <c r="L564" s="37">
        <v>1909</v>
      </c>
      <c r="M564" s="162">
        <v>59812.057666000001</v>
      </c>
      <c r="N564" s="38">
        <v>-25631</v>
      </c>
      <c r="O564" s="38">
        <v>15829.593280746598</v>
      </c>
      <c r="P564" s="31">
        <v>67916.057666000008</v>
      </c>
      <c r="Q564" s="39">
        <v>4196.7361870000004</v>
      </c>
      <c r="R564" s="40">
        <v>0</v>
      </c>
      <c r="S564" s="40">
        <v>3190.377728001225</v>
      </c>
      <c r="T564" s="40">
        <v>627.62227199877498</v>
      </c>
      <c r="U564" s="41">
        <v>3818.0205885773394</v>
      </c>
      <c r="V564" s="42">
        <v>8014.7567755773398</v>
      </c>
      <c r="W564" s="38">
        <v>75930.814441577342</v>
      </c>
      <c r="X564" s="38">
        <v>5981.958240001215</v>
      </c>
      <c r="Y564" s="37">
        <v>69948.856201576127</v>
      </c>
      <c r="Z564" s="155">
        <v>0</v>
      </c>
      <c r="AA564" s="38">
        <v>3201.4520866479161</v>
      </c>
      <c r="AB564" s="38">
        <v>10138.949236328101</v>
      </c>
      <c r="AC564" s="38">
        <v>9062.1299999999992</v>
      </c>
      <c r="AD564" s="38">
        <v>355</v>
      </c>
      <c r="AE564" s="38">
        <v>96</v>
      </c>
      <c r="AF564" s="38">
        <v>22853.531322976014</v>
      </c>
      <c r="AG564" s="146">
        <v>33735</v>
      </c>
      <c r="AH564" s="38">
        <v>33735</v>
      </c>
      <c r="AI564" s="38">
        <v>1011</v>
      </c>
      <c r="AJ564" s="38">
        <v>1011</v>
      </c>
      <c r="AK564" s="38">
        <v>0</v>
      </c>
      <c r="AL564" s="38">
        <v>32724</v>
      </c>
      <c r="AM564" s="38">
        <v>32724</v>
      </c>
      <c r="AN564" s="38">
        <v>0</v>
      </c>
      <c r="AO564" s="38">
        <v>67916.057666000008</v>
      </c>
      <c r="AP564" s="38">
        <v>67916.057666000008</v>
      </c>
      <c r="AQ564" s="38">
        <v>0</v>
      </c>
      <c r="AR564" s="38">
        <v>-25631</v>
      </c>
      <c r="AS564" s="38">
        <v>0</v>
      </c>
    </row>
    <row r="565" spans="2:45" s="1" customFormat="1" ht="14.25" x14ac:dyDescent="0.2">
      <c r="B565" s="33" t="s">
        <v>1808</v>
      </c>
      <c r="C565" s="34" t="s">
        <v>959</v>
      </c>
      <c r="D565" s="33" t="s">
        <v>960</v>
      </c>
      <c r="E565" s="33" t="s">
        <v>13</v>
      </c>
      <c r="F565" s="33" t="s">
        <v>11</v>
      </c>
      <c r="G565" s="33" t="s">
        <v>16</v>
      </c>
      <c r="H565" s="33" t="s">
        <v>36</v>
      </c>
      <c r="I565" s="33" t="s">
        <v>10</v>
      </c>
      <c r="J565" s="33" t="s">
        <v>18</v>
      </c>
      <c r="K565" s="33" t="s">
        <v>961</v>
      </c>
      <c r="L565" s="37">
        <v>6121</v>
      </c>
      <c r="M565" s="162">
        <v>184468.99864800001</v>
      </c>
      <c r="N565" s="38">
        <v>-96142.16</v>
      </c>
      <c r="O565" s="38">
        <v>45165.313008057368</v>
      </c>
      <c r="P565" s="31">
        <v>70283.991648000025</v>
      </c>
      <c r="Q565" s="39">
        <v>17589.010116000001</v>
      </c>
      <c r="R565" s="40">
        <v>0</v>
      </c>
      <c r="S565" s="40">
        <v>13781.607210291006</v>
      </c>
      <c r="T565" s="40">
        <v>-83.203984807762026</v>
      </c>
      <c r="U565" s="41">
        <v>13698.477094166909</v>
      </c>
      <c r="V565" s="42">
        <v>31287.48721016691</v>
      </c>
      <c r="W565" s="38">
        <v>101571.47885816693</v>
      </c>
      <c r="X565" s="38">
        <v>25840.513519291009</v>
      </c>
      <c r="Y565" s="37">
        <v>75730.965338875918</v>
      </c>
      <c r="Z565" s="155">
        <v>0</v>
      </c>
      <c r="AA565" s="38">
        <v>6619.2174976957158</v>
      </c>
      <c r="AB565" s="38">
        <v>32713.66768767692</v>
      </c>
      <c r="AC565" s="38">
        <v>25657.48</v>
      </c>
      <c r="AD565" s="38">
        <v>3550.2</v>
      </c>
      <c r="AE565" s="38">
        <v>1018.1</v>
      </c>
      <c r="AF565" s="38">
        <v>69558.665185372636</v>
      </c>
      <c r="AG565" s="146">
        <v>66238</v>
      </c>
      <c r="AH565" s="38">
        <v>69678.153000000006</v>
      </c>
      <c r="AI565" s="38">
        <v>0</v>
      </c>
      <c r="AJ565" s="38">
        <v>2390</v>
      </c>
      <c r="AK565" s="38">
        <v>2390</v>
      </c>
      <c r="AL565" s="38">
        <v>66238</v>
      </c>
      <c r="AM565" s="38">
        <v>67288.153000000006</v>
      </c>
      <c r="AN565" s="38">
        <v>1050.1530000000057</v>
      </c>
      <c r="AO565" s="38">
        <v>70283.991648000025</v>
      </c>
      <c r="AP565" s="38">
        <v>66843.838648000019</v>
      </c>
      <c r="AQ565" s="38">
        <v>3440.1530000000057</v>
      </c>
      <c r="AR565" s="38">
        <v>-96142.16</v>
      </c>
      <c r="AS565" s="38">
        <v>0</v>
      </c>
    </row>
    <row r="566" spans="2:45" s="1" customFormat="1" ht="14.25" x14ac:dyDescent="0.2">
      <c r="B566" s="33" t="s">
        <v>1808</v>
      </c>
      <c r="C566" s="34" t="s">
        <v>1049</v>
      </c>
      <c r="D566" s="33" t="s">
        <v>1050</v>
      </c>
      <c r="E566" s="33" t="s">
        <v>13</v>
      </c>
      <c r="F566" s="33" t="s">
        <v>11</v>
      </c>
      <c r="G566" s="33" t="s">
        <v>16</v>
      </c>
      <c r="H566" s="33" t="s">
        <v>36</v>
      </c>
      <c r="I566" s="33" t="s">
        <v>10</v>
      </c>
      <c r="J566" s="33" t="s">
        <v>18</v>
      </c>
      <c r="K566" s="33" t="s">
        <v>1051</v>
      </c>
      <c r="L566" s="37">
        <v>6632</v>
      </c>
      <c r="M566" s="162">
        <v>131164.40021500003</v>
      </c>
      <c r="N566" s="38">
        <v>-23003.9</v>
      </c>
      <c r="O566" s="38">
        <v>0</v>
      </c>
      <c r="P566" s="31">
        <v>163658.51623650006</v>
      </c>
      <c r="Q566" s="39">
        <v>7859.9067059999998</v>
      </c>
      <c r="R566" s="40">
        <v>0</v>
      </c>
      <c r="S566" s="40">
        <v>7600.9567565743473</v>
      </c>
      <c r="T566" s="40">
        <v>5663.0432434256527</v>
      </c>
      <c r="U566" s="41">
        <v>13264.071526162868</v>
      </c>
      <c r="V566" s="42">
        <v>21123.978232162866</v>
      </c>
      <c r="W566" s="38">
        <v>184782.49446866292</v>
      </c>
      <c r="X566" s="38">
        <v>14251.793918574316</v>
      </c>
      <c r="Y566" s="37">
        <v>170530.7005500886</v>
      </c>
      <c r="Z566" s="155">
        <v>0</v>
      </c>
      <c r="AA566" s="38">
        <v>5468.3285556549017</v>
      </c>
      <c r="AB566" s="38">
        <v>40379.919702537372</v>
      </c>
      <c r="AC566" s="38">
        <v>27799.439999999999</v>
      </c>
      <c r="AD566" s="38">
        <v>2891.23</v>
      </c>
      <c r="AE566" s="38">
        <v>887.4</v>
      </c>
      <c r="AF566" s="38">
        <v>77426.318258192259</v>
      </c>
      <c r="AG566" s="146">
        <v>44191</v>
      </c>
      <c r="AH566" s="38">
        <v>86022.016021500007</v>
      </c>
      <c r="AI566" s="38">
        <v>0</v>
      </c>
      <c r="AJ566" s="38">
        <v>13116.440021500004</v>
      </c>
      <c r="AK566" s="38">
        <v>13116.440021500004</v>
      </c>
      <c r="AL566" s="38">
        <v>44191</v>
      </c>
      <c r="AM566" s="38">
        <v>72905.576000000001</v>
      </c>
      <c r="AN566" s="38">
        <v>28714.576000000001</v>
      </c>
      <c r="AO566" s="38">
        <v>163658.51623650006</v>
      </c>
      <c r="AP566" s="38">
        <v>121827.50021500007</v>
      </c>
      <c r="AQ566" s="38">
        <v>41831.016021499992</v>
      </c>
      <c r="AR566" s="38">
        <v>-48388</v>
      </c>
      <c r="AS566" s="38">
        <v>25384.1</v>
      </c>
    </row>
    <row r="567" spans="2:45" s="1" customFormat="1" ht="14.25" x14ac:dyDescent="0.2">
      <c r="B567" s="33" t="s">
        <v>1808</v>
      </c>
      <c r="C567" s="34" t="s">
        <v>71</v>
      </c>
      <c r="D567" s="33" t="s">
        <v>72</v>
      </c>
      <c r="E567" s="33" t="s">
        <v>13</v>
      </c>
      <c r="F567" s="33" t="s">
        <v>11</v>
      </c>
      <c r="G567" s="33" t="s">
        <v>16</v>
      </c>
      <c r="H567" s="33" t="s">
        <v>36</v>
      </c>
      <c r="I567" s="33" t="s">
        <v>10</v>
      </c>
      <c r="J567" s="33" t="s">
        <v>12</v>
      </c>
      <c r="K567" s="33" t="s">
        <v>73</v>
      </c>
      <c r="L567" s="37">
        <v>1371</v>
      </c>
      <c r="M567" s="162">
        <v>67766.66401600001</v>
      </c>
      <c r="N567" s="38">
        <v>-57032</v>
      </c>
      <c r="O567" s="38">
        <v>45606.900280843431</v>
      </c>
      <c r="P567" s="31">
        <v>43997.66401600001</v>
      </c>
      <c r="Q567" s="39">
        <v>8039.7622300000003</v>
      </c>
      <c r="R567" s="40">
        <v>0</v>
      </c>
      <c r="S567" s="40">
        <v>6528.2137645739358</v>
      </c>
      <c r="T567" s="40">
        <v>-204.61587243866506</v>
      </c>
      <c r="U567" s="41">
        <v>6323.6319921573404</v>
      </c>
      <c r="V567" s="42">
        <v>14363.394222157342</v>
      </c>
      <c r="W567" s="38">
        <v>58361.058238157348</v>
      </c>
      <c r="X567" s="38">
        <v>12240.400808573933</v>
      </c>
      <c r="Y567" s="37">
        <v>46120.657429583414</v>
      </c>
      <c r="Z567" s="155">
        <v>0</v>
      </c>
      <c r="AA567" s="38">
        <v>2188.8532087479816</v>
      </c>
      <c r="AB567" s="38">
        <v>8213.3250230821141</v>
      </c>
      <c r="AC567" s="38">
        <v>5746.84</v>
      </c>
      <c r="AD567" s="38">
        <v>3542</v>
      </c>
      <c r="AE567" s="38">
        <v>0</v>
      </c>
      <c r="AF567" s="38">
        <v>19691.018231830094</v>
      </c>
      <c r="AG567" s="146">
        <v>33152</v>
      </c>
      <c r="AH567" s="38">
        <v>34750</v>
      </c>
      <c r="AI567" s="38">
        <v>0</v>
      </c>
      <c r="AJ567" s="38">
        <v>1598</v>
      </c>
      <c r="AK567" s="38">
        <v>1598</v>
      </c>
      <c r="AL567" s="38">
        <v>33152</v>
      </c>
      <c r="AM567" s="38">
        <v>33152</v>
      </c>
      <c r="AN567" s="38">
        <v>0</v>
      </c>
      <c r="AO567" s="38">
        <v>43997.66401600001</v>
      </c>
      <c r="AP567" s="38">
        <v>42399.66401600001</v>
      </c>
      <c r="AQ567" s="38">
        <v>1598</v>
      </c>
      <c r="AR567" s="38">
        <v>-57032</v>
      </c>
      <c r="AS567" s="38">
        <v>0</v>
      </c>
    </row>
    <row r="568" spans="2:45" s="1" customFormat="1" ht="14.25" x14ac:dyDescent="0.2">
      <c r="B568" s="33" t="s">
        <v>1808</v>
      </c>
      <c r="C568" s="34" t="s">
        <v>1738</v>
      </c>
      <c r="D568" s="33" t="s">
        <v>1739</v>
      </c>
      <c r="E568" s="33" t="s">
        <v>13</v>
      </c>
      <c r="F568" s="33" t="s">
        <v>11</v>
      </c>
      <c r="G568" s="33" t="s">
        <v>16</v>
      </c>
      <c r="H568" s="33" t="s">
        <v>36</v>
      </c>
      <c r="I568" s="33" t="s">
        <v>10</v>
      </c>
      <c r="J568" s="33" t="s">
        <v>22</v>
      </c>
      <c r="K568" s="33" t="s">
        <v>1740</v>
      </c>
      <c r="L568" s="37">
        <v>785</v>
      </c>
      <c r="M568" s="162">
        <v>34301.720170999994</v>
      </c>
      <c r="N568" s="38">
        <v>-27283.7</v>
      </c>
      <c r="O568" s="38">
        <v>10656.641678730661</v>
      </c>
      <c r="P568" s="31">
        <v>10534.105170999992</v>
      </c>
      <c r="Q568" s="39">
        <v>2369.9326900000001</v>
      </c>
      <c r="R568" s="40">
        <v>0</v>
      </c>
      <c r="S568" s="40">
        <v>2204.7327405722754</v>
      </c>
      <c r="T568" s="40">
        <v>-34.302446072322255</v>
      </c>
      <c r="U568" s="41">
        <v>2170.4419985523305</v>
      </c>
      <c r="V568" s="42">
        <v>4540.3746885523306</v>
      </c>
      <c r="W568" s="38">
        <v>15074.479859552323</v>
      </c>
      <c r="X568" s="38">
        <v>4133.8738885722742</v>
      </c>
      <c r="Y568" s="37">
        <v>10940.605970980048</v>
      </c>
      <c r="Z568" s="155">
        <v>0</v>
      </c>
      <c r="AA568" s="38">
        <v>2453.8309445576215</v>
      </c>
      <c r="AB568" s="38">
        <v>3706.8172751883972</v>
      </c>
      <c r="AC568" s="38">
        <v>3842.47</v>
      </c>
      <c r="AD568" s="38">
        <v>1178.637032153335</v>
      </c>
      <c r="AE568" s="38">
        <v>128.15</v>
      </c>
      <c r="AF568" s="38">
        <v>11309.905251899354</v>
      </c>
      <c r="AG568" s="146">
        <v>0</v>
      </c>
      <c r="AH568" s="38">
        <v>7778.0849999999991</v>
      </c>
      <c r="AI568" s="38">
        <v>0</v>
      </c>
      <c r="AJ568" s="38">
        <v>100</v>
      </c>
      <c r="AK568" s="38">
        <v>100</v>
      </c>
      <c r="AL568" s="38">
        <v>0</v>
      </c>
      <c r="AM568" s="38">
        <v>7678.0849999999991</v>
      </c>
      <c r="AN568" s="38">
        <v>7678.0849999999991</v>
      </c>
      <c r="AO568" s="38">
        <v>10534.105170999992</v>
      </c>
      <c r="AP568" s="38">
        <v>2756.0201709999928</v>
      </c>
      <c r="AQ568" s="38">
        <v>7778.0849999999991</v>
      </c>
      <c r="AR568" s="38">
        <v>-28417</v>
      </c>
      <c r="AS568" s="38">
        <v>1133.2999999999993</v>
      </c>
    </row>
    <row r="569" spans="2:45" s="1" customFormat="1" ht="14.25" x14ac:dyDescent="0.2">
      <c r="B569" s="33" t="s">
        <v>1808</v>
      </c>
      <c r="C569" s="34" t="s">
        <v>1478</v>
      </c>
      <c r="D569" s="33" t="s">
        <v>1479</v>
      </c>
      <c r="E569" s="33" t="s">
        <v>13</v>
      </c>
      <c r="F569" s="33" t="s">
        <v>11</v>
      </c>
      <c r="G569" s="33" t="s">
        <v>16</v>
      </c>
      <c r="H569" s="33" t="s">
        <v>36</v>
      </c>
      <c r="I569" s="33" t="s">
        <v>10</v>
      </c>
      <c r="J569" s="33" t="s">
        <v>18</v>
      </c>
      <c r="K569" s="33" t="s">
        <v>1480</v>
      </c>
      <c r="L569" s="37">
        <v>6828</v>
      </c>
      <c r="M569" s="162">
        <v>162439.09336</v>
      </c>
      <c r="N569" s="38">
        <v>-68234.37</v>
      </c>
      <c r="O569" s="38">
        <v>37866.651825509791</v>
      </c>
      <c r="P569" s="31">
        <v>151258.62735999998</v>
      </c>
      <c r="Q569" s="39">
        <v>13515.555579</v>
      </c>
      <c r="R569" s="40">
        <v>0</v>
      </c>
      <c r="S569" s="40">
        <v>12390.454142861903</v>
      </c>
      <c r="T569" s="40">
        <v>1265.5458571380968</v>
      </c>
      <c r="U569" s="41">
        <v>13656.073640024135</v>
      </c>
      <c r="V569" s="42">
        <v>27171.629219024137</v>
      </c>
      <c r="W569" s="38">
        <v>178430.25657902414</v>
      </c>
      <c r="X569" s="38">
        <v>23232.101517861913</v>
      </c>
      <c r="Y569" s="37">
        <v>155198.15506116222</v>
      </c>
      <c r="Z569" s="155">
        <v>0</v>
      </c>
      <c r="AA569" s="38">
        <v>4909.0504805196633</v>
      </c>
      <c r="AB569" s="38">
        <v>32213.461908760491</v>
      </c>
      <c r="AC569" s="38">
        <v>28621.02</v>
      </c>
      <c r="AD569" s="38">
        <v>1226.1489728538299</v>
      </c>
      <c r="AE569" s="38">
        <v>0</v>
      </c>
      <c r="AF569" s="38">
        <v>66969.681362133982</v>
      </c>
      <c r="AG569" s="146">
        <v>1000</v>
      </c>
      <c r="AH569" s="38">
        <v>88314.903999999995</v>
      </c>
      <c r="AI569" s="38">
        <v>0</v>
      </c>
      <c r="AJ569" s="38">
        <v>13254.7</v>
      </c>
      <c r="AK569" s="38">
        <v>13254.7</v>
      </c>
      <c r="AL569" s="38">
        <v>1000</v>
      </c>
      <c r="AM569" s="38">
        <v>75060.203999999998</v>
      </c>
      <c r="AN569" s="38">
        <v>74060.203999999998</v>
      </c>
      <c r="AO569" s="38">
        <v>151258.62735999998</v>
      </c>
      <c r="AP569" s="38">
        <v>63943.723359999974</v>
      </c>
      <c r="AQ569" s="38">
        <v>87314.90399999998</v>
      </c>
      <c r="AR569" s="38">
        <v>-68234.37</v>
      </c>
      <c r="AS569" s="38">
        <v>0</v>
      </c>
    </row>
    <row r="570" spans="2:45" s="1" customFormat="1" ht="14.25" x14ac:dyDescent="0.2">
      <c r="B570" s="33" t="s">
        <v>1809</v>
      </c>
      <c r="C570" s="34" t="s">
        <v>184</v>
      </c>
      <c r="D570" s="33" t="s">
        <v>185</v>
      </c>
      <c r="E570" s="33" t="s">
        <v>13</v>
      </c>
      <c r="F570" s="33" t="s">
        <v>11</v>
      </c>
      <c r="G570" s="33" t="s">
        <v>16</v>
      </c>
      <c r="H570" s="33" t="s">
        <v>59</v>
      </c>
      <c r="I570" s="33" t="s">
        <v>10</v>
      </c>
      <c r="J570" s="33" t="s">
        <v>10</v>
      </c>
      <c r="K570" s="33" t="s">
        <v>186</v>
      </c>
      <c r="L570" s="37">
        <v>0</v>
      </c>
      <c r="M570" s="162">
        <v>110396.220472</v>
      </c>
      <c r="N570" s="38">
        <v>-213388.5</v>
      </c>
      <c r="O570" s="38">
        <v>86624.886568499991</v>
      </c>
      <c r="P570" s="31">
        <v>-28916.279527999999</v>
      </c>
      <c r="Q570" s="39">
        <v>11869.213605999999</v>
      </c>
      <c r="R570" s="40">
        <v>28916.279527999999</v>
      </c>
      <c r="S570" s="40">
        <v>0</v>
      </c>
      <c r="T570" s="40">
        <v>64552.85590084437</v>
      </c>
      <c r="U570" s="41">
        <v>93469.639461459243</v>
      </c>
      <c r="V570" s="42">
        <v>105338.85306745925</v>
      </c>
      <c r="W570" s="38">
        <v>105338.85306745925</v>
      </c>
      <c r="X570" s="38">
        <v>74755.672962499986</v>
      </c>
      <c r="Y570" s="37">
        <v>30583.180104959261</v>
      </c>
      <c r="Z570" s="155">
        <v>0</v>
      </c>
      <c r="AA570" s="38">
        <v>0</v>
      </c>
      <c r="AB570" s="38">
        <v>0</v>
      </c>
      <c r="AC570" s="38">
        <v>0</v>
      </c>
      <c r="AD570" s="38">
        <v>0</v>
      </c>
      <c r="AE570" s="38">
        <v>0</v>
      </c>
      <c r="AF570" s="38">
        <v>0</v>
      </c>
      <c r="AG570" s="146">
        <v>105424</v>
      </c>
      <c r="AH570" s="38">
        <v>105424</v>
      </c>
      <c r="AI570" s="38">
        <v>0</v>
      </c>
      <c r="AJ570" s="38">
        <v>0</v>
      </c>
      <c r="AK570" s="38">
        <v>0</v>
      </c>
      <c r="AL570" s="38">
        <v>105424</v>
      </c>
      <c r="AM570" s="38">
        <v>105424</v>
      </c>
      <c r="AN570" s="38">
        <v>0</v>
      </c>
      <c r="AO570" s="38">
        <v>-28916.279527999999</v>
      </c>
      <c r="AP570" s="38">
        <v>-28916.279527999999</v>
      </c>
      <c r="AQ570" s="38">
        <v>0</v>
      </c>
      <c r="AR570" s="38">
        <v>-230185</v>
      </c>
      <c r="AS570" s="38">
        <v>16796.5</v>
      </c>
    </row>
    <row r="571" spans="2:45" s="1" customFormat="1" ht="14.25" x14ac:dyDescent="0.2">
      <c r="B571" s="33" t="s">
        <v>1809</v>
      </c>
      <c r="C571" s="34" t="s">
        <v>437</v>
      </c>
      <c r="D571" s="33" t="s">
        <v>438</v>
      </c>
      <c r="E571" s="33" t="s">
        <v>13</v>
      </c>
      <c r="F571" s="33" t="s">
        <v>11</v>
      </c>
      <c r="G571" s="33" t="s">
        <v>16</v>
      </c>
      <c r="H571" s="33" t="s">
        <v>59</v>
      </c>
      <c r="I571" s="33" t="s">
        <v>10</v>
      </c>
      <c r="J571" s="33" t="s">
        <v>10</v>
      </c>
      <c r="K571" s="33" t="s">
        <v>439</v>
      </c>
      <c r="L571" s="37">
        <v>0</v>
      </c>
      <c r="M571" s="162">
        <v>11449.009229866168</v>
      </c>
      <c r="N571" s="38">
        <v>0</v>
      </c>
      <c r="O571" s="38">
        <v>0</v>
      </c>
      <c r="P571" s="31">
        <v>0</v>
      </c>
      <c r="Q571" s="39">
        <v>1533.8828619999999</v>
      </c>
      <c r="R571" s="40">
        <v>0</v>
      </c>
      <c r="S571" s="40">
        <v>0</v>
      </c>
      <c r="T571" s="40">
        <v>0</v>
      </c>
      <c r="U571" s="41">
        <v>0</v>
      </c>
      <c r="V571" s="42">
        <v>1533.8828619999999</v>
      </c>
      <c r="W571" s="38">
        <v>1533.8828619999999</v>
      </c>
      <c r="X571" s="38">
        <v>0</v>
      </c>
      <c r="Y571" s="37">
        <v>1533.8828619999999</v>
      </c>
      <c r="Z571" s="155">
        <v>0</v>
      </c>
      <c r="AA571" s="38">
        <v>0</v>
      </c>
      <c r="AB571" s="38">
        <v>0</v>
      </c>
      <c r="AC571" s="38">
        <v>0</v>
      </c>
      <c r="AD571" s="38">
        <v>0</v>
      </c>
      <c r="AE571" s="38">
        <v>0</v>
      </c>
      <c r="AF571" s="38">
        <v>0</v>
      </c>
      <c r="AG571" s="146">
        <v>0</v>
      </c>
      <c r="AH571" s="38">
        <v>0</v>
      </c>
      <c r="AI571" s="38">
        <v>0</v>
      </c>
      <c r="AJ571" s="38">
        <v>0</v>
      </c>
      <c r="AK571" s="38">
        <v>0</v>
      </c>
      <c r="AL571" s="38">
        <v>0</v>
      </c>
      <c r="AM571" s="38">
        <v>0</v>
      </c>
      <c r="AN571" s="38">
        <v>0</v>
      </c>
      <c r="AO571" s="38">
        <v>0</v>
      </c>
      <c r="AP571" s="38">
        <v>0</v>
      </c>
      <c r="AQ571" s="38">
        <v>0</v>
      </c>
      <c r="AR571" s="38">
        <v>0</v>
      </c>
      <c r="AS571" s="38">
        <v>0</v>
      </c>
    </row>
    <row r="572" spans="2:45" s="1" customFormat="1" ht="14.25" x14ac:dyDescent="0.2">
      <c r="B572" s="33" t="s">
        <v>1809</v>
      </c>
      <c r="C572" s="34" t="s">
        <v>1693</v>
      </c>
      <c r="D572" s="33" t="s">
        <v>1694</v>
      </c>
      <c r="E572" s="33" t="s">
        <v>13</v>
      </c>
      <c r="F572" s="33" t="s">
        <v>11</v>
      </c>
      <c r="G572" s="33" t="s">
        <v>16</v>
      </c>
      <c r="H572" s="33" t="s">
        <v>59</v>
      </c>
      <c r="I572" s="33" t="s">
        <v>10</v>
      </c>
      <c r="J572" s="33" t="s">
        <v>10</v>
      </c>
      <c r="K572" s="33" t="s">
        <v>1695</v>
      </c>
      <c r="L572" s="37">
        <v>0</v>
      </c>
      <c r="M572" s="162">
        <v>842.39750100000003</v>
      </c>
      <c r="N572" s="38">
        <v>0</v>
      </c>
      <c r="O572" s="38">
        <v>0</v>
      </c>
      <c r="P572" s="31">
        <v>-2489.4270987600003</v>
      </c>
      <c r="Q572" s="39">
        <v>0</v>
      </c>
      <c r="R572" s="40">
        <v>2489.4270987600003</v>
      </c>
      <c r="S572" s="40">
        <v>0</v>
      </c>
      <c r="T572" s="40">
        <v>0</v>
      </c>
      <c r="U572" s="41">
        <v>2489.4405230036759</v>
      </c>
      <c r="V572" s="42">
        <v>2489.4405230036759</v>
      </c>
      <c r="W572" s="38">
        <v>2489.4405230036759</v>
      </c>
      <c r="X572" s="38">
        <v>-4.5474999999999996E-13</v>
      </c>
      <c r="Y572" s="37">
        <v>2489.4405230036764</v>
      </c>
      <c r="Z572" s="155">
        <v>0</v>
      </c>
      <c r="AA572" s="38">
        <v>0</v>
      </c>
      <c r="AB572" s="38">
        <v>0</v>
      </c>
      <c r="AC572" s="38">
        <v>0</v>
      </c>
      <c r="AD572" s="38">
        <v>0</v>
      </c>
      <c r="AE572" s="38">
        <v>0</v>
      </c>
      <c r="AF572" s="38">
        <v>0</v>
      </c>
      <c r="AG572" s="146">
        <v>0</v>
      </c>
      <c r="AH572" s="38">
        <v>202.17540023999999</v>
      </c>
      <c r="AI572" s="38">
        <v>0</v>
      </c>
      <c r="AJ572" s="38">
        <v>0</v>
      </c>
      <c r="AK572" s="38">
        <v>0</v>
      </c>
      <c r="AL572" s="38">
        <v>0</v>
      </c>
      <c r="AM572" s="38">
        <v>202.17540023999999</v>
      </c>
      <c r="AN572" s="38">
        <v>202.17540023999999</v>
      </c>
      <c r="AO572" s="38">
        <v>-2489.4270987600003</v>
      </c>
      <c r="AP572" s="38">
        <v>-2691.6024990000001</v>
      </c>
      <c r="AQ572" s="38">
        <v>202.17540023999982</v>
      </c>
      <c r="AR572" s="38">
        <v>0</v>
      </c>
      <c r="AS572" s="38">
        <v>0</v>
      </c>
    </row>
    <row r="573" spans="2:45" s="1" customFormat="1" ht="14.25" x14ac:dyDescent="0.2">
      <c r="B573" s="33" t="s">
        <v>1809</v>
      </c>
      <c r="C573" s="34" t="s">
        <v>1756</v>
      </c>
      <c r="D573" s="33" t="s">
        <v>1757</v>
      </c>
      <c r="E573" s="33" t="s">
        <v>13</v>
      </c>
      <c r="F573" s="33" t="s">
        <v>11</v>
      </c>
      <c r="G573" s="33" t="s">
        <v>16</v>
      </c>
      <c r="H573" s="33" t="s">
        <v>59</v>
      </c>
      <c r="I573" s="33" t="s">
        <v>10</v>
      </c>
      <c r="J573" s="33" t="s">
        <v>10</v>
      </c>
      <c r="K573" s="33" t="s">
        <v>1758</v>
      </c>
      <c r="L573" s="37">
        <v>0</v>
      </c>
      <c r="M573" s="162">
        <v>52741.497897000001</v>
      </c>
      <c r="N573" s="38">
        <v>-42251</v>
      </c>
      <c r="O573" s="38">
        <v>4105.4170406673347</v>
      </c>
      <c r="P573" s="31">
        <v>14849.25839228</v>
      </c>
      <c r="Q573" s="39">
        <v>10508.177194</v>
      </c>
      <c r="R573" s="40">
        <v>0</v>
      </c>
      <c r="S573" s="40">
        <v>0</v>
      </c>
      <c r="T573" s="40">
        <v>0</v>
      </c>
      <c r="U573" s="41">
        <v>0</v>
      </c>
      <c r="V573" s="42">
        <v>10508.177194</v>
      </c>
      <c r="W573" s="38">
        <v>25357.43558628</v>
      </c>
      <c r="X573" s="38">
        <v>0</v>
      </c>
      <c r="Y573" s="37">
        <v>25357.43558628</v>
      </c>
      <c r="Z573" s="155">
        <v>0</v>
      </c>
      <c r="AA573" s="38">
        <v>0</v>
      </c>
      <c r="AB573" s="38">
        <v>0</v>
      </c>
      <c r="AC573" s="38">
        <v>0</v>
      </c>
      <c r="AD573" s="38">
        <v>0</v>
      </c>
      <c r="AE573" s="38">
        <v>0</v>
      </c>
      <c r="AF573" s="38">
        <v>0</v>
      </c>
      <c r="AG573" s="146">
        <v>0</v>
      </c>
      <c r="AH573" s="38">
        <v>13010.760495279999</v>
      </c>
      <c r="AI573" s="38">
        <v>0</v>
      </c>
      <c r="AJ573" s="38">
        <v>352.80100000000004</v>
      </c>
      <c r="AK573" s="38">
        <v>352.80100000000004</v>
      </c>
      <c r="AL573" s="38">
        <v>0</v>
      </c>
      <c r="AM573" s="38">
        <v>12657.95949528</v>
      </c>
      <c r="AN573" s="38">
        <v>12657.95949528</v>
      </c>
      <c r="AO573" s="38">
        <v>14849.25839228</v>
      </c>
      <c r="AP573" s="38">
        <v>1838.4978970000011</v>
      </c>
      <c r="AQ573" s="38">
        <v>13010.760495279999</v>
      </c>
      <c r="AR573" s="38">
        <v>-56804</v>
      </c>
      <c r="AS573" s="38">
        <v>14553</v>
      </c>
    </row>
    <row r="574" spans="2:45" s="1" customFormat="1" ht="14.25" x14ac:dyDescent="0.2">
      <c r="B574" s="33" t="s">
        <v>1809</v>
      </c>
      <c r="C574" s="34" t="s">
        <v>1789</v>
      </c>
      <c r="D574" s="33" t="s">
        <v>1790</v>
      </c>
      <c r="E574" s="33" t="s">
        <v>13</v>
      </c>
      <c r="F574" s="33" t="s">
        <v>11</v>
      </c>
      <c r="G574" s="33" t="s">
        <v>16</v>
      </c>
      <c r="H574" s="33" t="s">
        <v>59</v>
      </c>
      <c r="I574" s="33" t="s">
        <v>10</v>
      </c>
      <c r="J574" s="33" t="s">
        <v>10</v>
      </c>
      <c r="K574" s="33" t="s">
        <v>1791</v>
      </c>
      <c r="L574" s="37">
        <v>0</v>
      </c>
      <c r="M574" s="162">
        <v>176194.461369</v>
      </c>
      <c r="N574" s="38">
        <v>-128094</v>
      </c>
      <c r="O574" s="38">
        <v>77742.18106873722</v>
      </c>
      <c r="P574" s="31">
        <v>82485.732097559987</v>
      </c>
      <c r="Q574" s="39">
        <v>8392.4952410000005</v>
      </c>
      <c r="R574" s="40">
        <v>0</v>
      </c>
      <c r="S574" s="40">
        <v>0</v>
      </c>
      <c r="T574" s="40">
        <v>0</v>
      </c>
      <c r="U574" s="41">
        <v>0</v>
      </c>
      <c r="V574" s="42">
        <v>8392.4952410000005</v>
      </c>
      <c r="W574" s="38">
        <v>90878.227338559984</v>
      </c>
      <c r="X574" s="38">
        <v>0</v>
      </c>
      <c r="Y574" s="37">
        <v>90878.227338559984</v>
      </c>
      <c r="Z574" s="155">
        <v>0</v>
      </c>
      <c r="AA574" s="38">
        <v>0</v>
      </c>
      <c r="AB574" s="38">
        <v>0</v>
      </c>
      <c r="AC574" s="38">
        <v>0</v>
      </c>
      <c r="AD574" s="38">
        <v>0</v>
      </c>
      <c r="AE574" s="38">
        <v>0</v>
      </c>
      <c r="AF574" s="38">
        <v>0</v>
      </c>
      <c r="AG574" s="146">
        <v>0</v>
      </c>
      <c r="AH574" s="38">
        <v>42348.270728559997</v>
      </c>
      <c r="AI574" s="38">
        <v>0</v>
      </c>
      <c r="AJ574" s="38">
        <v>61.6</v>
      </c>
      <c r="AK574" s="38">
        <v>61.6</v>
      </c>
      <c r="AL574" s="38">
        <v>0</v>
      </c>
      <c r="AM574" s="38">
        <v>42286.670728559999</v>
      </c>
      <c r="AN574" s="38">
        <v>42286.670728559999</v>
      </c>
      <c r="AO574" s="38">
        <v>82485.732097559987</v>
      </c>
      <c r="AP574" s="38">
        <v>40137.461368999982</v>
      </c>
      <c r="AQ574" s="38">
        <v>42348.27072855999</v>
      </c>
      <c r="AR574" s="38">
        <v>-128094</v>
      </c>
      <c r="AS574" s="38">
        <v>0</v>
      </c>
    </row>
    <row r="575" spans="2:45" s="1" customFormat="1" ht="14.25" x14ac:dyDescent="0.2">
      <c r="B575" s="33" t="s">
        <v>1809</v>
      </c>
      <c r="C575" s="34" t="s">
        <v>1124</v>
      </c>
      <c r="D575" s="33" t="s">
        <v>1125</v>
      </c>
      <c r="E575" s="33" t="s">
        <v>13</v>
      </c>
      <c r="F575" s="33" t="s">
        <v>11</v>
      </c>
      <c r="G575" s="33" t="s">
        <v>16</v>
      </c>
      <c r="H575" s="33" t="s">
        <v>59</v>
      </c>
      <c r="I575" s="33" t="s">
        <v>10</v>
      </c>
      <c r="J575" s="33" t="s">
        <v>10</v>
      </c>
      <c r="K575" s="33" t="s">
        <v>1126</v>
      </c>
      <c r="L575" s="37">
        <v>0</v>
      </c>
      <c r="M575" s="162">
        <v>109425.898763</v>
      </c>
      <c r="N575" s="38">
        <v>50608</v>
      </c>
      <c r="O575" s="38">
        <v>0</v>
      </c>
      <c r="P575" s="31">
        <v>103263.11446611999</v>
      </c>
      <c r="Q575" s="39">
        <v>282.08601099999998</v>
      </c>
      <c r="R575" s="40">
        <v>0</v>
      </c>
      <c r="S575" s="40">
        <v>0</v>
      </c>
      <c r="T575" s="40">
        <v>0</v>
      </c>
      <c r="U575" s="41">
        <v>0</v>
      </c>
      <c r="V575" s="42">
        <v>282.08601099999998</v>
      </c>
      <c r="W575" s="38">
        <v>103545.20047712</v>
      </c>
      <c r="X575" s="38">
        <v>0</v>
      </c>
      <c r="Y575" s="37">
        <v>103545.20047712</v>
      </c>
      <c r="Z575" s="155">
        <v>0</v>
      </c>
      <c r="AA575" s="38">
        <v>0</v>
      </c>
      <c r="AB575" s="38">
        <v>0</v>
      </c>
      <c r="AC575" s="38">
        <v>0</v>
      </c>
      <c r="AD575" s="38">
        <v>0</v>
      </c>
      <c r="AE575" s="38">
        <v>0</v>
      </c>
      <c r="AF575" s="38">
        <v>0</v>
      </c>
      <c r="AG575" s="146">
        <v>0</v>
      </c>
      <c r="AH575" s="38">
        <v>26262.21570312</v>
      </c>
      <c r="AI575" s="38">
        <v>0</v>
      </c>
      <c r="AJ575" s="38">
        <v>0</v>
      </c>
      <c r="AK575" s="38">
        <v>0</v>
      </c>
      <c r="AL575" s="38">
        <v>0</v>
      </c>
      <c r="AM575" s="38">
        <v>26262.21570312</v>
      </c>
      <c r="AN575" s="38">
        <v>26262.21570312</v>
      </c>
      <c r="AO575" s="38">
        <v>103263.11446611999</v>
      </c>
      <c r="AP575" s="38">
        <v>77000.89876299999</v>
      </c>
      <c r="AQ575" s="38">
        <v>26262.215703120004</v>
      </c>
      <c r="AR575" s="38">
        <v>50608</v>
      </c>
      <c r="AS575" s="38">
        <v>0</v>
      </c>
    </row>
    <row r="576" spans="2:45" s="1" customFormat="1" ht="14.25" x14ac:dyDescent="0.2">
      <c r="B576" s="33" t="s">
        <v>1809</v>
      </c>
      <c r="C576" s="34" t="s">
        <v>1370</v>
      </c>
      <c r="D576" s="33" t="s">
        <v>1371</v>
      </c>
      <c r="E576" s="33" t="s">
        <v>13</v>
      </c>
      <c r="F576" s="33" t="s">
        <v>11</v>
      </c>
      <c r="G576" s="33" t="s">
        <v>16</v>
      </c>
      <c r="H576" s="33" t="s">
        <v>59</v>
      </c>
      <c r="I576" s="33" t="s">
        <v>10</v>
      </c>
      <c r="J576" s="33" t="s">
        <v>10</v>
      </c>
      <c r="K576" s="33" t="s">
        <v>1372</v>
      </c>
      <c r="L576" s="37">
        <v>0</v>
      </c>
      <c r="M576" s="162">
        <v>43992.611652</v>
      </c>
      <c r="N576" s="38">
        <v>-151435</v>
      </c>
      <c r="O576" s="38">
        <v>52417.204537499987</v>
      </c>
      <c r="P576" s="31">
        <v>-112222.16155152001</v>
      </c>
      <c r="Q576" s="39">
        <v>773.17888100000005</v>
      </c>
      <c r="R576" s="40">
        <v>112222.16155152001</v>
      </c>
      <c r="S576" s="40">
        <v>0</v>
      </c>
      <c r="T576" s="40">
        <v>44595.536555679035</v>
      </c>
      <c r="U576" s="41">
        <v>156818.54374714289</v>
      </c>
      <c r="V576" s="42">
        <v>157591.72262814289</v>
      </c>
      <c r="W576" s="38">
        <v>157591.72262814289</v>
      </c>
      <c r="X576" s="38">
        <v>51644.025656499987</v>
      </c>
      <c r="Y576" s="37">
        <v>105947.6969716429</v>
      </c>
      <c r="Z576" s="155">
        <v>0</v>
      </c>
      <c r="AA576" s="38">
        <v>0</v>
      </c>
      <c r="AB576" s="38">
        <v>0</v>
      </c>
      <c r="AC576" s="38">
        <v>0</v>
      </c>
      <c r="AD576" s="38">
        <v>0</v>
      </c>
      <c r="AE576" s="38">
        <v>0</v>
      </c>
      <c r="AF576" s="38">
        <v>0</v>
      </c>
      <c r="AG576" s="146">
        <v>4737</v>
      </c>
      <c r="AH576" s="38">
        <v>10558.226796479999</v>
      </c>
      <c r="AI576" s="38">
        <v>0</v>
      </c>
      <c r="AJ576" s="38">
        <v>0</v>
      </c>
      <c r="AK576" s="38">
        <v>0</v>
      </c>
      <c r="AL576" s="38">
        <v>4737</v>
      </c>
      <c r="AM576" s="38">
        <v>10558.226796479999</v>
      </c>
      <c r="AN576" s="38">
        <v>5821.2267964799994</v>
      </c>
      <c r="AO576" s="38">
        <v>-112222.16155152001</v>
      </c>
      <c r="AP576" s="38">
        <v>-118043.38834800001</v>
      </c>
      <c r="AQ576" s="38">
        <v>5821.2267964799976</v>
      </c>
      <c r="AR576" s="38">
        <v>-151435</v>
      </c>
      <c r="AS576" s="38">
        <v>0</v>
      </c>
    </row>
    <row r="577" spans="2:45" s="1" customFormat="1" ht="14.25" x14ac:dyDescent="0.2">
      <c r="B577" s="33" t="s">
        <v>1809</v>
      </c>
      <c r="C577" s="34" t="s">
        <v>670</v>
      </c>
      <c r="D577" s="33" t="s">
        <v>671</v>
      </c>
      <c r="E577" s="33" t="s">
        <v>13</v>
      </c>
      <c r="F577" s="33" t="s">
        <v>11</v>
      </c>
      <c r="G577" s="33" t="s">
        <v>16</v>
      </c>
      <c r="H577" s="33" t="s">
        <v>29</v>
      </c>
      <c r="I577" s="33" t="s">
        <v>10</v>
      </c>
      <c r="J577" s="33" t="s">
        <v>10</v>
      </c>
      <c r="K577" s="33" t="s">
        <v>672</v>
      </c>
      <c r="L577" s="37">
        <v>0</v>
      </c>
      <c r="M577" s="162">
        <v>309499.95136399998</v>
      </c>
      <c r="N577" s="38">
        <v>-364424</v>
      </c>
      <c r="O577" s="38">
        <v>290344.24123030296</v>
      </c>
      <c r="P577" s="31">
        <v>22474.934827759978</v>
      </c>
      <c r="Q577" s="39">
        <v>17438.320307999998</v>
      </c>
      <c r="R577" s="40">
        <v>0</v>
      </c>
      <c r="S577" s="40">
        <v>0</v>
      </c>
      <c r="T577" s="40">
        <v>216251.61968078103</v>
      </c>
      <c r="U577" s="41">
        <v>216252.78581833906</v>
      </c>
      <c r="V577" s="42">
        <v>233691.10612633906</v>
      </c>
      <c r="W577" s="38">
        <v>256166.04095409904</v>
      </c>
      <c r="X577" s="38">
        <v>250430.98609454295</v>
      </c>
      <c r="Y577" s="37">
        <v>5735.0548595560831</v>
      </c>
      <c r="Z577" s="155">
        <v>0</v>
      </c>
      <c r="AA577" s="38">
        <v>0</v>
      </c>
      <c r="AB577" s="38">
        <v>0</v>
      </c>
      <c r="AC577" s="38">
        <v>0</v>
      </c>
      <c r="AD577" s="38">
        <v>0</v>
      </c>
      <c r="AE577" s="38">
        <v>0</v>
      </c>
      <c r="AF577" s="38">
        <v>0</v>
      </c>
      <c r="AG577" s="146">
        <v>41122</v>
      </c>
      <c r="AH577" s="38">
        <v>105229.98346376</v>
      </c>
      <c r="AI577" s="38">
        <v>0</v>
      </c>
      <c r="AJ577" s="38">
        <v>30949.995136400001</v>
      </c>
      <c r="AK577" s="38">
        <v>30949.995136400001</v>
      </c>
      <c r="AL577" s="38">
        <v>41122</v>
      </c>
      <c r="AM577" s="38">
        <v>74279.988327359999</v>
      </c>
      <c r="AN577" s="38">
        <v>33157.988327359999</v>
      </c>
      <c r="AO577" s="38">
        <v>22474.934827759978</v>
      </c>
      <c r="AP577" s="38">
        <v>-41633.048636000021</v>
      </c>
      <c r="AQ577" s="38">
        <v>64107.98346376</v>
      </c>
      <c r="AR577" s="38">
        <v>-364424</v>
      </c>
      <c r="AS577" s="38">
        <v>0</v>
      </c>
    </row>
    <row r="578" spans="2:45" s="1" customFormat="1" ht="14.25" x14ac:dyDescent="0.2">
      <c r="B578" s="33" t="s">
        <v>1809</v>
      </c>
      <c r="C578" s="34" t="s">
        <v>1232</v>
      </c>
      <c r="D578" s="33" t="s">
        <v>1233</v>
      </c>
      <c r="E578" s="33" t="s">
        <v>13</v>
      </c>
      <c r="F578" s="33" t="s">
        <v>11</v>
      </c>
      <c r="G578" s="33" t="s">
        <v>16</v>
      </c>
      <c r="H578" s="33" t="s">
        <v>29</v>
      </c>
      <c r="I578" s="33" t="s">
        <v>10</v>
      </c>
      <c r="J578" s="33" t="s">
        <v>10</v>
      </c>
      <c r="K578" s="33" t="s">
        <v>1234</v>
      </c>
      <c r="L578" s="37">
        <v>0</v>
      </c>
      <c r="M578" s="162">
        <v>47065.215630250495</v>
      </c>
      <c r="N578" s="38">
        <v>0</v>
      </c>
      <c r="O578" s="38">
        <v>0</v>
      </c>
      <c r="P578" s="31">
        <v>0</v>
      </c>
      <c r="Q578" s="39">
        <v>7068.730262</v>
      </c>
      <c r="R578" s="40">
        <v>0</v>
      </c>
      <c r="S578" s="40">
        <v>0</v>
      </c>
      <c r="T578" s="40">
        <v>0</v>
      </c>
      <c r="U578" s="41">
        <v>0</v>
      </c>
      <c r="V578" s="42">
        <v>7068.730262</v>
      </c>
      <c r="W578" s="38">
        <v>7068.730262</v>
      </c>
      <c r="X578" s="38">
        <v>0</v>
      </c>
      <c r="Y578" s="37">
        <v>7068.730262</v>
      </c>
      <c r="Z578" s="155">
        <v>0</v>
      </c>
      <c r="AA578" s="38">
        <v>0</v>
      </c>
      <c r="AB578" s="38">
        <v>0</v>
      </c>
      <c r="AC578" s="38">
        <v>0</v>
      </c>
      <c r="AD578" s="38">
        <v>0</v>
      </c>
      <c r="AE578" s="38">
        <v>0</v>
      </c>
      <c r="AF578" s="38">
        <v>0</v>
      </c>
      <c r="AG578" s="146">
        <v>0</v>
      </c>
      <c r="AH578" s="38">
        <v>0</v>
      </c>
      <c r="AI578" s="38">
        <v>0</v>
      </c>
      <c r="AJ578" s="38">
        <v>0</v>
      </c>
      <c r="AK578" s="38">
        <v>0</v>
      </c>
      <c r="AL578" s="38">
        <v>0</v>
      </c>
      <c r="AM578" s="38">
        <v>0</v>
      </c>
      <c r="AN578" s="38">
        <v>0</v>
      </c>
      <c r="AO578" s="38">
        <v>0</v>
      </c>
      <c r="AP578" s="38">
        <v>0</v>
      </c>
      <c r="AQ578" s="38">
        <v>0</v>
      </c>
      <c r="AR578" s="38">
        <v>0</v>
      </c>
      <c r="AS578" s="38">
        <v>0</v>
      </c>
    </row>
    <row r="579" spans="2:45" s="1" customFormat="1" ht="14.25" x14ac:dyDescent="0.2">
      <c r="B579" s="33" t="s">
        <v>1809</v>
      </c>
      <c r="C579" s="34" t="s">
        <v>276</v>
      </c>
      <c r="D579" s="33" t="s">
        <v>277</v>
      </c>
      <c r="E579" s="33" t="s">
        <v>13</v>
      </c>
      <c r="F579" s="33" t="s">
        <v>11</v>
      </c>
      <c r="G579" s="33" t="s">
        <v>16</v>
      </c>
      <c r="H579" s="33" t="s">
        <v>29</v>
      </c>
      <c r="I579" s="33" t="s">
        <v>10</v>
      </c>
      <c r="J579" s="33" t="s">
        <v>10</v>
      </c>
      <c r="K579" s="33" t="s">
        <v>278</v>
      </c>
      <c r="L579" s="37">
        <v>0</v>
      </c>
      <c r="M579" s="162">
        <v>80433.818146999998</v>
      </c>
      <c r="N579" s="38">
        <v>-111022</v>
      </c>
      <c r="O579" s="38">
        <v>64381.075488923612</v>
      </c>
      <c r="P579" s="31">
        <v>-17576.348853000003</v>
      </c>
      <c r="Q579" s="39">
        <v>4937.2999129999998</v>
      </c>
      <c r="R579" s="40">
        <v>17576.348853000003</v>
      </c>
      <c r="S579" s="40">
        <v>0</v>
      </c>
      <c r="T579" s="40">
        <v>51330.759618465789</v>
      </c>
      <c r="U579" s="41">
        <v>68907.48005327092</v>
      </c>
      <c r="V579" s="42">
        <v>73844.779966270915</v>
      </c>
      <c r="W579" s="38">
        <v>73844.779966270915</v>
      </c>
      <c r="X579" s="38">
        <v>59443.775575923602</v>
      </c>
      <c r="Y579" s="37">
        <v>14401.004390347312</v>
      </c>
      <c r="Z579" s="155">
        <v>0</v>
      </c>
      <c r="AA579" s="38">
        <v>0</v>
      </c>
      <c r="AB579" s="38">
        <v>0</v>
      </c>
      <c r="AC579" s="38">
        <v>0</v>
      </c>
      <c r="AD579" s="38">
        <v>0</v>
      </c>
      <c r="AE579" s="38">
        <v>0</v>
      </c>
      <c r="AF579" s="38">
        <v>0</v>
      </c>
      <c r="AG579" s="146">
        <v>69781</v>
      </c>
      <c r="AH579" s="38">
        <v>71337.832999999999</v>
      </c>
      <c r="AI579" s="38">
        <v>0</v>
      </c>
      <c r="AJ579" s="38">
        <v>1556.8330000000001</v>
      </c>
      <c r="AK579" s="38">
        <v>1556.8330000000001</v>
      </c>
      <c r="AL579" s="38">
        <v>69781</v>
      </c>
      <c r="AM579" s="38">
        <v>69781</v>
      </c>
      <c r="AN579" s="38">
        <v>0</v>
      </c>
      <c r="AO579" s="38">
        <v>-17576.348853000003</v>
      </c>
      <c r="AP579" s="38">
        <v>-19133.181853000002</v>
      </c>
      <c r="AQ579" s="38">
        <v>1556.8330000000005</v>
      </c>
      <c r="AR579" s="38">
        <v>-111022</v>
      </c>
      <c r="AS579" s="38">
        <v>0</v>
      </c>
    </row>
    <row r="580" spans="2:45" s="1" customFormat="1" ht="14.25" x14ac:dyDescent="0.2">
      <c r="B580" s="33" t="s">
        <v>1809</v>
      </c>
      <c r="C580" s="34" t="s">
        <v>92</v>
      </c>
      <c r="D580" s="33" t="s">
        <v>93</v>
      </c>
      <c r="E580" s="33" t="s">
        <v>13</v>
      </c>
      <c r="F580" s="33" t="s">
        <v>11</v>
      </c>
      <c r="G580" s="33" t="s">
        <v>16</v>
      </c>
      <c r="H580" s="33" t="s">
        <v>29</v>
      </c>
      <c r="I580" s="33" t="s">
        <v>10</v>
      </c>
      <c r="J580" s="33" t="s">
        <v>10</v>
      </c>
      <c r="K580" s="33" t="s">
        <v>94</v>
      </c>
      <c r="L580" s="37">
        <v>0</v>
      </c>
      <c r="M580" s="162">
        <v>605988.72857599996</v>
      </c>
      <c r="N580" s="38">
        <v>0</v>
      </c>
      <c r="O580" s="38">
        <v>0</v>
      </c>
      <c r="P580" s="31">
        <v>751426.02343423991</v>
      </c>
      <c r="Q580" s="39">
        <v>52364.326653999997</v>
      </c>
      <c r="R580" s="40">
        <v>0</v>
      </c>
      <c r="S580" s="40">
        <v>0</v>
      </c>
      <c r="T580" s="40">
        <v>0</v>
      </c>
      <c r="U580" s="41">
        <v>0</v>
      </c>
      <c r="V580" s="42">
        <v>52364.326653999997</v>
      </c>
      <c r="W580" s="38">
        <v>803790.35008823988</v>
      </c>
      <c r="X580" s="38">
        <v>0</v>
      </c>
      <c r="Y580" s="37">
        <v>803790.35008823988</v>
      </c>
      <c r="Z580" s="155">
        <v>0</v>
      </c>
      <c r="AA580" s="38">
        <v>0</v>
      </c>
      <c r="AB580" s="38">
        <v>0</v>
      </c>
      <c r="AC580" s="38">
        <v>0</v>
      </c>
      <c r="AD580" s="38">
        <v>0</v>
      </c>
      <c r="AE580" s="38">
        <v>0</v>
      </c>
      <c r="AF580" s="38">
        <v>0</v>
      </c>
      <c r="AG580" s="146">
        <v>0</v>
      </c>
      <c r="AH580" s="38">
        <v>145437.29485824</v>
      </c>
      <c r="AI580" s="38">
        <v>0</v>
      </c>
      <c r="AJ580" s="38">
        <v>0</v>
      </c>
      <c r="AK580" s="38">
        <v>0</v>
      </c>
      <c r="AL580" s="38">
        <v>0</v>
      </c>
      <c r="AM580" s="38">
        <v>145437.29485824</v>
      </c>
      <c r="AN580" s="38">
        <v>145437.29485824</v>
      </c>
      <c r="AO580" s="38">
        <v>751426.02343423991</v>
      </c>
      <c r="AP580" s="38">
        <v>605988.72857599985</v>
      </c>
      <c r="AQ580" s="38">
        <v>145437.29485824006</v>
      </c>
      <c r="AR580" s="38">
        <v>0</v>
      </c>
      <c r="AS580" s="38">
        <v>0</v>
      </c>
    </row>
    <row r="581" spans="2:45" s="1" customFormat="1" ht="14.25" x14ac:dyDescent="0.2">
      <c r="B581" s="33" t="s">
        <v>1809</v>
      </c>
      <c r="C581" s="34" t="s">
        <v>544</v>
      </c>
      <c r="D581" s="33" t="s">
        <v>545</v>
      </c>
      <c r="E581" s="33" t="s">
        <v>13</v>
      </c>
      <c r="F581" s="33" t="s">
        <v>11</v>
      </c>
      <c r="G581" s="33" t="s">
        <v>16</v>
      </c>
      <c r="H581" s="33" t="s">
        <v>29</v>
      </c>
      <c r="I581" s="33" t="s">
        <v>10</v>
      </c>
      <c r="J581" s="33" t="s">
        <v>10</v>
      </c>
      <c r="K581" s="33" t="s">
        <v>546</v>
      </c>
      <c r="L581" s="37">
        <v>0</v>
      </c>
      <c r="M581" s="162">
        <v>13776.801339</v>
      </c>
      <c r="N581" s="38">
        <v>-31179</v>
      </c>
      <c r="O581" s="38">
        <v>10190.664244499998</v>
      </c>
      <c r="P581" s="31">
        <v>-5232.1986610000022</v>
      </c>
      <c r="Q581" s="39">
        <v>869.07250199999999</v>
      </c>
      <c r="R581" s="40">
        <v>5232.1986610000022</v>
      </c>
      <c r="S581" s="40">
        <v>0</v>
      </c>
      <c r="T581" s="40">
        <v>8049.3605993213969</v>
      </c>
      <c r="U581" s="41">
        <v>13281.630881172636</v>
      </c>
      <c r="V581" s="42">
        <v>14150.703383172637</v>
      </c>
      <c r="W581" s="38">
        <v>14150.703383172637</v>
      </c>
      <c r="X581" s="38">
        <v>9321.5917424999971</v>
      </c>
      <c r="Y581" s="37">
        <v>4829.1116406726396</v>
      </c>
      <c r="Z581" s="155">
        <v>0</v>
      </c>
      <c r="AA581" s="38">
        <v>0</v>
      </c>
      <c r="AB581" s="38">
        <v>0</v>
      </c>
      <c r="AC581" s="38">
        <v>0</v>
      </c>
      <c r="AD581" s="38">
        <v>0</v>
      </c>
      <c r="AE581" s="38">
        <v>0</v>
      </c>
      <c r="AF581" s="38">
        <v>0</v>
      </c>
      <c r="AG581" s="146">
        <v>111374</v>
      </c>
      <c r="AH581" s="38">
        <v>111474</v>
      </c>
      <c r="AI581" s="38">
        <v>0</v>
      </c>
      <c r="AJ581" s="38">
        <v>100</v>
      </c>
      <c r="AK581" s="38">
        <v>100</v>
      </c>
      <c r="AL581" s="38">
        <v>111374</v>
      </c>
      <c r="AM581" s="38">
        <v>111374</v>
      </c>
      <c r="AN581" s="38">
        <v>0</v>
      </c>
      <c r="AO581" s="38">
        <v>-5232.1986610000022</v>
      </c>
      <c r="AP581" s="38">
        <v>-5332.1986610000022</v>
      </c>
      <c r="AQ581" s="38">
        <v>100</v>
      </c>
      <c r="AR581" s="38">
        <v>-31179</v>
      </c>
      <c r="AS581" s="38">
        <v>0</v>
      </c>
    </row>
    <row r="582" spans="2:45" s="1" customFormat="1" ht="14.25" x14ac:dyDescent="0.2">
      <c r="B582" s="33" t="s">
        <v>1809</v>
      </c>
      <c r="C582" s="34" t="s">
        <v>353</v>
      </c>
      <c r="D582" s="33" t="s">
        <v>354</v>
      </c>
      <c r="E582" s="33" t="s">
        <v>13</v>
      </c>
      <c r="F582" s="33" t="s">
        <v>11</v>
      </c>
      <c r="G582" s="33" t="s">
        <v>16</v>
      </c>
      <c r="H582" s="33" t="s">
        <v>29</v>
      </c>
      <c r="I582" s="33" t="s">
        <v>10</v>
      </c>
      <c r="J582" s="33" t="s">
        <v>10</v>
      </c>
      <c r="K582" s="33" t="s">
        <v>355</v>
      </c>
      <c r="L582" s="37">
        <v>0</v>
      </c>
      <c r="M582" s="162">
        <v>911810.23205899994</v>
      </c>
      <c r="N582" s="38">
        <v>-1243901</v>
      </c>
      <c r="O582" s="38">
        <v>1166717.506756027</v>
      </c>
      <c r="P582" s="31">
        <v>982882.9320589999</v>
      </c>
      <c r="Q582" s="39">
        <v>54833.547423999997</v>
      </c>
      <c r="R582" s="40">
        <v>0</v>
      </c>
      <c r="S582" s="40">
        <v>0</v>
      </c>
      <c r="T582" s="40">
        <v>111394.68611022895</v>
      </c>
      <c r="U582" s="41">
        <v>111395.28680643383</v>
      </c>
      <c r="V582" s="42">
        <v>166228.83423043383</v>
      </c>
      <c r="W582" s="38">
        <v>1149111.7662894337</v>
      </c>
      <c r="X582" s="38">
        <v>129001.02727302723</v>
      </c>
      <c r="Y582" s="37">
        <v>1020110.7390164065</v>
      </c>
      <c r="Z582" s="155">
        <v>0</v>
      </c>
      <c r="AA582" s="38">
        <v>0</v>
      </c>
      <c r="AB582" s="38">
        <v>0</v>
      </c>
      <c r="AC582" s="38">
        <v>0</v>
      </c>
      <c r="AD582" s="38">
        <v>0</v>
      </c>
      <c r="AE582" s="38">
        <v>0</v>
      </c>
      <c r="AF582" s="38">
        <v>0</v>
      </c>
      <c r="AG582" s="146">
        <v>1243901</v>
      </c>
      <c r="AH582" s="38">
        <v>1314973.7</v>
      </c>
      <c r="AI582" s="38">
        <v>0</v>
      </c>
      <c r="AJ582" s="38">
        <v>71072.7</v>
      </c>
      <c r="AK582" s="38">
        <v>71072.7</v>
      </c>
      <c r="AL582" s="38">
        <v>1243901</v>
      </c>
      <c r="AM582" s="38">
        <v>1243901</v>
      </c>
      <c r="AN582" s="38">
        <v>0</v>
      </c>
      <c r="AO582" s="38">
        <v>982882.9320589999</v>
      </c>
      <c r="AP582" s="38">
        <v>911810.23205899994</v>
      </c>
      <c r="AQ582" s="38">
        <v>71072.70000000007</v>
      </c>
      <c r="AR582" s="38">
        <v>-1243901</v>
      </c>
      <c r="AS582" s="38">
        <v>0</v>
      </c>
    </row>
    <row r="583" spans="2:45" s="1" customFormat="1" ht="14.25" x14ac:dyDescent="0.2">
      <c r="B583" s="33" t="s">
        <v>1809</v>
      </c>
      <c r="C583" s="34" t="s">
        <v>282</v>
      </c>
      <c r="D583" s="33" t="s">
        <v>283</v>
      </c>
      <c r="E583" s="33" t="s">
        <v>13</v>
      </c>
      <c r="F583" s="33" t="s">
        <v>11</v>
      </c>
      <c r="G583" s="33" t="s">
        <v>16</v>
      </c>
      <c r="H583" s="33" t="s">
        <v>29</v>
      </c>
      <c r="I583" s="33" t="s">
        <v>10</v>
      </c>
      <c r="J583" s="33" t="s">
        <v>10</v>
      </c>
      <c r="K583" s="33" t="s">
        <v>284</v>
      </c>
      <c r="L583" s="37">
        <v>0</v>
      </c>
      <c r="M583" s="162">
        <v>102848.253064</v>
      </c>
      <c r="N583" s="38">
        <v>-84586</v>
      </c>
      <c r="O583" s="38">
        <v>77030.570857988117</v>
      </c>
      <c r="P583" s="31">
        <v>15516.83379936</v>
      </c>
      <c r="Q583" s="39">
        <v>4413.152744</v>
      </c>
      <c r="R583" s="40">
        <v>0</v>
      </c>
      <c r="S583" s="40">
        <v>0</v>
      </c>
      <c r="T583" s="40">
        <v>49307.372203915955</v>
      </c>
      <c r="U583" s="41">
        <v>49307.638094079914</v>
      </c>
      <c r="V583" s="42">
        <v>53720.790838079913</v>
      </c>
      <c r="W583" s="38">
        <v>69237.624637439905</v>
      </c>
      <c r="X583" s="38">
        <v>57100.584314628104</v>
      </c>
      <c r="Y583" s="37">
        <v>12137.040322811801</v>
      </c>
      <c r="Z583" s="155">
        <v>0</v>
      </c>
      <c r="AA583" s="38">
        <v>0</v>
      </c>
      <c r="AB583" s="38">
        <v>0</v>
      </c>
      <c r="AC583" s="38">
        <v>0</v>
      </c>
      <c r="AD583" s="38">
        <v>0</v>
      </c>
      <c r="AE583" s="38">
        <v>0</v>
      </c>
      <c r="AF583" s="38">
        <v>0</v>
      </c>
      <c r="AG583" s="146">
        <v>12191</v>
      </c>
      <c r="AH583" s="38">
        <v>29683.580735359999</v>
      </c>
      <c r="AI583" s="38">
        <v>0</v>
      </c>
      <c r="AJ583" s="38">
        <v>5000</v>
      </c>
      <c r="AK583" s="38">
        <v>5000</v>
      </c>
      <c r="AL583" s="38">
        <v>12191</v>
      </c>
      <c r="AM583" s="38">
        <v>24683.580735359999</v>
      </c>
      <c r="AN583" s="38">
        <v>12492.580735359999</v>
      </c>
      <c r="AO583" s="38">
        <v>15516.83379936</v>
      </c>
      <c r="AP583" s="38">
        <v>-1975.7469359999996</v>
      </c>
      <c r="AQ583" s="38">
        <v>17492.580735359996</v>
      </c>
      <c r="AR583" s="38">
        <v>-84586</v>
      </c>
      <c r="AS583" s="38">
        <v>0</v>
      </c>
    </row>
    <row r="584" spans="2:45" s="1" customFormat="1" ht="14.25" x14ac:dyDescent="0.2">
      <c r="B584" s="33" t="s">
        <v>1809</v>
      </c>
      <c r="C584" s="34" t="s">
        <v>95</v>
      </c>
      <c r="D584" s="33" t="s">
        <v>96</v>
      </c>
      <c r="E584" s="33" t="s">
        <v>13</v>
      </c>
      <c r="F584" s="33" t="s">
        <v>11</v>
      </c>
      <c r="G584" s="33" t="s">
        <v>16</v>
      </c>
      <c r="H584" s="33" t="s">
        <v>17</v>
      </c>
      <c r="I584" s="33" t="s">
        <v>10</v>
      </c>
      <c r="J584" s="33" t="s">
        <v>10</v>
      </c>
      <c r="K584" s="33" t="s">
        <v>97</v>
      </c>
      <c r="L584" s="37">
        <v>0</v>
      </c>
      <c r="M584" s="162">
        <v>168984.25064700001</v>
      </c>
      <c r="N584" s="38">
        <v>35630</v>
      </c>
      <c r="O584" s="38">
        <v>0</v>
      </c>
      <c r="P584" s="31">
        <v>160878.25064700004</v>
      </c>
      <c r="Q584" s="39">
        <v>3340.9766199999999</v>
      </c>
      <c r="R584" s="40">
        <v>0</v>
      </c>
      <c r="S584" s="40">
        <v>0</v>
      </c>
      <c r="T584" s="40">
        <v>0</v>
      </c>
      <c r="U584" s="41">
        <v>0</v>
      </c>
      <c r="V584" s="42">
        <v>3340.9766199999999</v>
      </c>
      <c r="W584" s="38">
        <v>164219.22726700004</v>
      </c>
      <c r="X584" s="38">
        <v>0</v>
      </c>
      <c r="Y584" s="37">
        <v>164219.22726700004</v>
      </c>
      <c r="Z584" s="155">
        <v>0</v>
      </c>
      <c r="AA584" s="38">
        <v>0</v>
      </c>
      <c r="AB584" s="38">
        <v>0</v>
      </c>
      <c r="AC584" s="38">
        <v>0</v>
      </c>
      <c r="AD584" s="38">
        <v>0</v>
      </c>
      <c r="AE584" s="38">
        <v>0</v>
      </c>
      <c r="AF584" s="38">
        <v>0</v>
      </c>
      <c r="AG584" s="146">
        <v>65665</v>
      </c>
      <c r="AH584" s="38">
        <v>65665</v>
      </c>
      <c r="AI584" s="38">
        <v>0</v>
      </c>
      <c r="AJ584" s="38">
        <v>0</v>
      </c>
      <c r="AK584" s="38">
        <v>0</v>
      </c>
      <c r="AL584" s="38">
        <v>65665</v>
      </c>
      <c r="AM584" s="38">
        <v>65665</v>
      </c>
      <c r="AN584" s="38">
        <v>0</v>
      </c>
      <c r="AO584" s="38">
        <v>160878.25064700004</v>
      </c>
      <c r="AP584" s="38">
        <v>160878.25064700004</v>
      </c>
      <c r="AQ584" s="38">
        <v>0</v>
      </c>
      <c r="AR584" s="38">
        <v>35630</v>
      </c>
      <c r="AS584" s="38">
        <v>0</v>
      </c>
    </row>
    <row r="585" spans="2:45" s="1" customFormat="1" ht="14.25" x14ac:dyDescent="0.2">
      <c r="B585" s="33" t="s">
        <v>1809</v>
      </c>
      <c r="C585" s="34" t="s">
        <v>1361</v>
      </c>
      <c r="D585" s="33" t="s">
        <v>1362</v>
      </c>
      <c r="E585" s="33" t="s">
        <v>13</v>
      </c>
      <c r="F585" s="33" t="s">
        <v>11</v>
      </c>
      <c r="G585" s="33" t="s">
        <v>16</v>
      </c>
      <c r="H585" s="33" t="s">
        <v>17</v>
      </c>
      <c r="I585" s="33" t="s">
        <v>10</v>
      </c>
      <c r="J585" s="33" t="s">
        <v>10</v>
      </c>
      <c r="K585" s="33" t="s">
        <v>1363</v>
      </c>
      <c r="L585" s="37">
        <v>0</v>
      </c>
      <c r="M585" s="162">
        <v>3372.2266383292331</v>
      </c>
      <c r="N585" s="38">
        <v>0</v>
      </c>
      <c r="O585" s="38">
        <v>0</v>
      </c>
      <c r="P585" s="31">
        <v>0</v>
      </c>
      <c r="Q585" s="39">
        <v>239.98297199999999</v>
      </c>
      <c r="R585" s="40">
        <v>0</v>
      </c>
      <c r="S585" s="40">
        <v>0</v>
      </c>
      <c r="T585" s="40">
        <v>0</v>
      </c>
      <c r="U585" s="41">
        <v>0</v>
      </c>
      <c r="V585" s="42">
        <v>239.98297199999999</v>
      </c>
      <c r="W585" s="38">
        <v>239.98297199999999</v>
      </c>
      <c r="X585" s="38">
        <v>0</v>
      </c>
      <c r="Y585" s="37">
        <v>239.98297199999999</v>
      </c>
      <c r="Z585" s="155">
        <v>0</v>
      </c>
      <c r="AA585" s="38">
        <v>0</v>
      </c>
      <c r="AB585" s="38">
        <v>0</v>
      </c>
      <c r="AC585" s="38">
        <v>0</v>
      </c>
      <c r="AD585" s="38">
        <v>0</v>
      </c>
      <c r="AE585" s="38">
        <v>0</v>
      </c>
      <c r="AF585" s="38">
        <v>0</v>
      </c>
      <c r="AG585" s="146">
        <v>0</v>
      </c>
      <c r="AH585" s="38">
        <v>0</v>
      </c>
      <c r="AI585" s="38">
        <v>0</v>
      </c>
      <c r="AJ585" s="38">
        <v>0</v>
      </c>
      <c r="AK585" s="38">
        <v>0</v>
      </c>
      <c r="AL585" s="38">
        <v>0</v>
      </c>
      <c r="AM585" s="38">
        <v>0</v>
      </c>
      <c r="AN585" s="38">
        <v>0</v>
      </c>
      <c r="AO585" s="38">
        <v>0</v>
      </c>
      <c r="AP585" s="38">
        <v>0</v>
      </c>
      <c r="AQ585" s="38">
        <v>0</v>
      </c>
      <c r="AR585" s="38">
        <v>0</v>
      </c>
      <c r="AS585" s="38">
        <v>0</v>
      </c>
    </row>
    <row r="586" spans="2:45" s="1" customFormat="1" ht="14.25" x14ac:dyDescent="0.2">
      <c r="B586" s="33" t="s">
        <v>1809</v>
      </c>
      <c r="C586" s="34" t="s">
        <v>311</v>
      </c>
      <c r="D586" s="33" t="s">
        <v>312</v>
      </c>
      <c r="E586" s="33" t="s">
        <v>13</v>
      </c>
      <c r="F586" s="33" t="s">
        <v>11</v>
      </c>
      <c r="G586" s="33" t="s">
        <v>16</v>
      </c>
      <c r="H586" s="33" t="s">
        <v>107</v>
      </c>
      <c r="I586" s="33" t="s">
        <v>10</v>
      </c>
      <c r="J586" s="33" t="s">
        <v>10</v>
      </c>
      <c r="K586" s="33" t="s">
        <v>313</v>
      </c>
      <c r="L586" s="37">
        <v>0</v>
      </c>
      <c r="M586" s="162">
        <v>901372.37529700005</v>
      </c>
      <c r="N586" s="38">
        <v>-474340</v>
      </c>
      <c r="O586" s="38">
        <v>384202.76247029996</v>
      </c>
      <c r="P586" s="31">
        <v>720007.98289798002</v>
      </c>
      <c r="Q586" s="39">
        <v>37694.023451000001</v>
      </c>
      <c r="R586" s="40">
        <v>0</v>
      </c>
      <c r="S586" s="40">
        <v>0</v>
      </c>
      <c r="T586" s="40">
        <v>0</v>
      </c>
      <c r="U586" s="41">
        <v>0</v>
      </c>
      <c r="V586" s="42">
        <v>37694.023451000001</v>
      </c>
      <c r="W586" s="38">
        <v>757702.00634898001</v>
      </c>
      <c r="X586" s="38">
        <v>0</v>
      </c>
      <c r="Y586" s="37">
        <v>757702.00634898001</v>
      </c>
      <c r="Z586" s="155">
        <v>0</v>
      </c>
      <c r="AA586" s="38">
        <v>0</v>
      </c>
      <c r="AB586" s="38">
        <v>0</v>
      </c>
      <c r="AC586" s="38">
        <v>0</v>
      </c>
      <c r="AD586" s="38">
        <v>0</v>
      </c>
      <c r="AE586" s="38">
        <v>0</v>
      </c>
      <c r="AF586" s="38">
        <v>0</v>
      </c>
      <c r="AG586" s="146">
        <v>2415</v>
      </c>
      <c r="AH586" s="38">
        <v>306466.60760097997</v>
      </c>
      <c r="AI586" s="38">
        <v>0</v>
      </c>
      <c r="AJ586" s="38">
        <v>90137.237529700011</v>
      </c>
      <c r="AK586" s="38">
        <v>90137.237529700011</v>
      </c>
      <c r="AL586" s="38">
        <v>2415</v>
      </c>
      <c r="AM586" s="38">
        <v>216329.37007127999</v>
      </c>
      <c r="AN586" s="38">
        <v>213914.37007127999</v>
      </c>
      <c r="AO586" s="38">
        <v>720007.98289798002</v>
      </c>
      <c r="AP586" s="38">
        <v>415956.37529699999</v>
      </c>
      <c r="AQ586" s="38">
        <v>304051.60760097997</v>
      </c>
      <c r="AR586" s="38">
        <v>-474340</v>
      </c>
      <c r="AS586" s="38">
        <v>0</v>
      </c>
    </row>
    <row r="587" spans="2:45" s="1" customFormat="1" ht="14.25" x14ac:dyDescent="0.2">
      <c r="B587" s="33" t="s">
        <v>1809</v>
      </c>
      <c r="C587" s="34" t="s">
        <v>1202</v>
      </c>
      <c r="D587" s="33" t="s">
        <v>1203</v>
      </c>
      <c r="E587" s="33" t="s">
        <v>13</v>
      </c>
      <c r="F587" s="33" t="s">
        <v>11</v>
      </c>
      <c r="G587" s="33" t="s">
        <v>16</v>
      </c>
      <c r="H587" s="33" t="s">
        <v>107</v>
      </c>
      <c r="I587" s="33" t="s">
        <v>10</v>
      </c>
      <c r="J587" s="33" t="s">
        <v>10</v>
      </c>
      <c r="K587" s="33" t="s">
        <v>1204</v>
      </c>
      <c r="L587" s="37">
        <v>0</v>
      </c>
      <c r="M587" s="162">
        <v>468222.20533500001</v>
      </c>
      <c r="N587" s="38">
        <v>-415585</v>
      </c>
      <c r="O587" s="38">
        <v>368041.15809072985</v>
      </c>
      <c r="P587" s="31">
        <v>191589.7551489</v>
      </c>
      <c r="Q587" s="39">
        <v>12299.960981</v>
      </c>
      <c r="R587" s="40">
        <v>0</v>
      </c>
      <c r="S587" s="40">
        <v>0</v>
      </c>
      <c r="T587" s="40">
        <v>141747.69564483501</v>
      </c>
      <c r="U587" s="41">
        <v>141748.46001974191</v>
      </c>
      <c r="V587" s="42">
        <v>154048.42100074192</v>
      </c>
      <c r="W587" s="38">
        <v>345638.17614964192</v>
      </c>
      <c r="X587" s="38">
        <v>164151.44196082983</v>
      </c>
      <c r="Y587" s="37">
        <v>181486.73418881209</v>
      </c>
      <c r="Z587" s="155">
        <v>0</v>
      </c>
      <c r="AA587" s="38">
        <v>0</v>
      </c>
      <c r="AB587" s="38">
        <v>0</v>
      </c>
      <c r="AC587" s="38">
        <v>0</v>
      </c>
      <c r="AD587" s="38">
        <v>0</v>
      </c>
      <c r="AE587" s="38">
        <v>0</v>
      </c>
      <c r="AF587" s="38">
        <v>0</v>
      </c>
      <c r="AG587" s="146">
        <v>0</v>
      </c>
      <c r="AH587" s="38">
        <v>159195.5498139</v>
      </c>
      <c r="AI587" s="38">
        <v>0</v>
      </c>
      <c r="AJ587" s="38">
        <v>46822.220533500004</v>
      </c>
      <c r="AK587" s="38">
        <v>46822.220533500004</v>
      </c>
      <c r="AL587" s="38">
        <v>0</v>
      </c>
      <c r="AM587" s="38">
        <v>112373.32928039999</v>
      </c>
      <c r="AN587" s="38">
        <v>112373.32928039999</v>
      </c>
      <c r="AO587" s="38">
        <v>191589.7551489</v>
      </c>
      <c r="AP587" s="38">
        <v>32394.205335000035</v>
      </c>
      <c r="AQ587" s="38">
        <v>159195.5498139</v>
      </c>
      <c r="AR587" s="38">
        <v>-415585</v>
      </c>
      <c r="AS587" s="38">
        <v>0</v>
      </c>
    </row>
    <row r="588" spans="2:45" s="1" customFormat="1" ht="14.25" x14ac:dyDescent="0.2">
      <c r="B588" s="33" t="s">
        <v>1809</v>
      </c>
      <c r="C588" s="34" t="s">
        <v>1076</v>
      </c>
      <c r="D588" s="33" t="s">
        <v>1077</v>
      </c>
      <c r="E588" s="33" t="s">
        <v>13</v>
      </c>
      <c r="F588" s="33" t="s">
        <v>11</v>
      </c>
      <c r="G588" s="33" t="s">
        <v>16</v>
      </c>
      <c r="H588" s="33" t="s">
        <v>52</v>
      </c>
      <c r="I588" s="33" t="s">
        <v>10</v>
      </c>
      <c r="J588" s="33" t="s">
        <v>10</v>
      </c>
      <c r="K588" s="33" t="s">
        <v>1078</v>
      </c>
      <c r="L588" s="37">
        <v>0</v>
      </c>
      <c r="M588" s="162">
        <v>46133.134846000001</v>
      </c>
      <c r="N588" s="38">
        <v>-31114</v>
      </c>
      <c r="O588" s="38">
        <v>13195.956624531205</v>
      </c>
      <c r="P588" s="31">
        <v>10122.134846000001</v>
      </c>
      <c r="Q588" s="39">
        <v>2596.278781</v>
      </c>
      <c r="R588" s="40">
        <v>0</v>
      </c>
      <c r="S588" s="40">
        <v>0</v>
      </c>
      <c r="T588" s="40">
        <v>412.36688915305245</v>
      </c>
      <c r="U588" s="41">
        <v>412.36911284283497</v>
      </c>
      <c r="V588" s="42">
        <v>3008.6478938428349</v>
      </c>
      <c r="W588" s="38">
        <v>13130.782739842836</v>
      </c>
      <c r="X588" s="38">
        <v>477.5429975312054</v>
      </c>
      <c r="Y588" s="37">
        <v>12653.239742311631</v>
      </c>
      <c r="Z588" s="155">
        <v>0</v>
      </c>
      <c r="AA588" s="38">
        <v>0</v>
      </c>
      <c r="AB588" s="38">
        <v>0</v>
      </c>
      <c r="AC588" s="38">
        <v>0</v>
      </c>
      <c r="AD588" s="38">
        <v>0</v>
      </c>
      <c r="AE588" s="38">
        <v>0</v>
      </c>
      <c r="AF588" s="38">
        <v>0</v>
      </c>
      <c r="AG588" s="146">
        <v>11409</v>
      </c>
      <c r="AH588" s="38">
        <v>12609</v>
      </c>
      <c r="AI588" s="38">
        <v>0</v>
      </c>
      <c r="AJ588" s="38">
        <v>1200</v>
      </c>
      <c r="AK588" s="38">
        <v>1200</v>
      </c>
      <c r="AL588" s="38">
        <v>11409</v>
      </c>
      <c r="AM588" s="38">
        <v>11409</v>
      </c>
      <c r="AN588" s="38">
        <v>0</v>
      </c>
      <c r="AO588" s="38">
        <v>10122.134846000001</v>
      </c>
      <c r="AP588" s="38">
        <v>8922.1348460000008</v>
      </c>
      <c r="AQ588" s="38">
        <v>1200</v>
      </c>
      <c r="AR588" s="38">
        <v>-31114</v>
      </c>
      <c r="AS588" s="38">
        <v>0</v>
      </c>
    </row>
    <row r="589" spans="2:45" s="1" customFormat="1" ht="14.25" x14ac:dyDescent="0.2">
      <c r="B589" s="33" t="s">
        <v>1809</v>
      </c>
      <c r="C589" s="34" t="s">
        <v>1178</v>
      </c>
      <c r="D589" s="33" t="s">
        <v>1179</v>
      </c>
      <c r="E589" s="33" t="s">
        <v>13</v>
      </c>
      <c r="F589" s="33" t="s">
        <v>11</v>
      </c>
      <c r="G589" s="33" t="s">
        <v>16</v>
      </c>
      <c r="H589" s="33" t="s">
        <v>52</v>
      </c>
      <c r="I589" s="33" t="s">
        <v>10</v>
      </c>
      <c r="J589" s="33" t="s">
        <v>10</v>
      </c>
      <c r="K589" s="33" t="s">
        <v>1180</v>
      </c>
      <c r="L589" s="37">
        <v>0</v>
      </c>
      <c r="M589" s="162">
        <v>150893.43208</v>
      </c>
      <c r="N589" s="38">
        <v>-77814</v>
      </c>
      <c r="O589" s="38">
        <v>50648.349300091511</v>
      </c>
      <c r="P589" s="31">
        <v>97666.855779200007</v>
      </c>
      <c r="Q589" s="39">
        <v>3379.882357</v>
      </c>
      <c r="R589" s="40">
        <v>0</v>
      </c>
      <c r="S589" s="40">
        <v>0</v>
      </c>
      <c r="T589" s="40">
        <v>0</v>
      </c>
      <c r="U589" s="41">
        <v>0</v>
      </c>
      <c r="V589" s="42">
        <v>3379.882357</v>
      </c>
      <c r="W589" s="38">
        <v>101046.7381362</v>
      </c>
      <c r="X589" s="38">
        <v>0</v>
      </c>
      <c r="Y589" s="37">
        <v>101046.7381362</v>
      </c>
      <c r="Z589" s="155">
        <v>0</v>
      </c>
      <c r="AA589" s="38">
        <v>0</v>
      </c>
      <c r="AB589" s="38">
        <v>0</v>
      </c>
      <c r="AC589" s="38">
        <v>0</v>
      </c>
      <c r="AD589" s="38">
        <v>0</v>
      </c>
      <c r="AE589" s="38">
        <v>0</v>
      </c>
      <c r="AF589" s="38">
        <v>0</v>
      </c>
      <c r="AG589" s="146">
        <v>36333</v>
      </c>
      <c r="AH589" s="38">
        <v>41031.423699200001</v>
      </c>
      <c r="AI589" s="38">
        <v>4817</v>
      </c>
      <c r="AJ589" s="38">
        <v>4817</v>
      </c>
      <c r="AK589" s="38">
        <v>0</v>
      </c>
      <c r="AL589" s="38">
        <v>31516</v>
      </c>
      <c r="AM589" s="38">
        <v>36214.423699200001</v>
      </c>
      <c r="AN589" s="38">
        <v>4698.4236992000006</v>
      </c>
      <c r="AO589" s="38">
        <v>97666.855779200007</v>
      </c>
      <c r="AP589" s="38">
        <v>92968.432079999999</v>
      </c>
      <c r="AQ589" s="38">
        <v>4698.4236992000078</v>
      </c>
      <c r="AR589" s="38">
        <v>-77814</v>
      </c>
      <c r="AS589" s="38">
        <v>0</v>
      </c>
    </row>
    <row r="590" spans="2:45" s="1" customFormat="1" ht="14.25" x14ac:dyDescent="0.2">
      <c r="B590" s="33" t="s">
        <v>1809</v>
      </c>
      <c r="C590" s="34" t="s">
        <v>371</v>
      </c>
      <c r="D590" s="33" t="s">
        <v>372</v>
      </c>
      <c r="E590" s="33" t="s">
        <v>13</v>
      </c>
      <c r="F590" s="33" t="s">
        <v>11</v>
      </c>
      <c r="G590" s="33" t="s">
        <v>16</v>
      </c>
      <c r="H590" s="33" t="s">
        <v>52</v>
      </c>
      <c r="I590" s="33" t="s">
        <v>10</v>
      </c>
      <c r="J590" s="33" t="s">
        <v>10</v>
      </c>
      <c r="K590" s="33" t="s">
        <v>373</v>
      </c>
      <c r="L590" s="37">
        <v>0</v>
      </c>
      <c r="M590" s="162">
        <v>33128.307675999997</v>
      </c>
      <c r="N590" s="38">
        <v>-32551</v>
      </c>
      <c r="O590" s="38">
        <v>19768.984465954607</v>
      </c>
      <c r="P590" s="31">
        <v>84446.307675999997</v>
      </c>
      <c r="Q590" s="39">
        <v>3087.2221100000002</v>
      </c>
      <c r="R590" s="40">
        <v>0</v>
      </c>
      <c r="S590" s="40">
        <v>0</v>
      </c>
      <c r="T590" s="40">
        <v>0</v>
      </c>
      <c r="U590" s="41">
        <v>0</v>
      </c>
      <c r="V590" s="42">
        <v>3087.2221100000002</v>
      </c>
      <c r="W590" s="38">
        <v>87533.529785999999</v>
      </c>
      <c r="X590" s="38">
        <v>0</v>
      </c>
      <c r="Y590" s="37">
        <v>87533.529785999999</v>
      </c>
      <c r="Z590" s="155">
        <v>0</v>
      </c>
      <c r="AA590" s="38">
        <v>0</v>
      </c>
      <c r="AB590" s="38">
        <v>0</v>
      </c>
      <c r="AC590" s="38">
        <v>0</v>
      </c>
      <c r="AD590" s="38">
        <v>0</v>
      </c>
      <c r="AE590" s="38">
        <v>0</v>
      </c>
      <c r="AF590" s="38">
        <v>0</v>
      </c>
      <c r="AG590" s="146">
        <v>175090</v>
      </c>
      <c r="AH590" s="38">
        <v>176590</v>
      </c>
      <c r="AI590" s="38">
        <v>0</v>
      </c>
      <c r="AJ590" s="38">
        <v>1500</v>
      </c>
      <c r="AK590" s="38">
        <v>1500</v>
      </c>
      <c r="AL590" s="38">
        <v>175090</v>
      </c>
      <c r="AM590" s="38">
        <v>175090</v>
      </c>
      <c r="AN590" s="38">
        <v>0</v>
      </c>
      <c r="AO590" s="38">
        <v>84446.307675999997</v>
      </c>
      <c r="AP590" s="38">
        <v>82946.307675999997</v>
      </c>
      <c r="AQ590" s="38">
        <v>1500</v>
      </c>
      <c r="AR590" s="38">
        <v>-32551</v>
      </c>
      <c r="AS590" s="38">
        <v>0</v>
      </c>
    </row>
    <row r="591" spans="2:45" s="1" customFormat="1" ht="14.25" x14ac:dyDescent="0.2">
      <c r="B591" s="33" t="s">
        <v>1809</v>
      </c>
      <c r="C591" s="34" t="s">
        <v>1699</v>
      </c>
      <c r="D591" s="33" t="s">
        <v>1700</v>
      </c>
      <c r="E591" s="33" t="s">
        <v>13</v>
      </c>
      <c r="F591" s="33" t="s">
        <v>11</v>
      </c>
      <c r="G591" s="33" t="s">
        <v>16</v>
      </c>
      <c r="H591" s="33" t="s">
        <v>52</v>
      </c>
      <c r="I591" s="33" t="s">
        <v>10</v>
      </c>
      <c r="J591" s="33" t="s">
        <v>10</v>
      </c>
      <c r="K591" s="33" t="s">
        <v>1701</v>
      </c>
      <c r="L591" s="37">
        <v>0</v>
      </c>
      <c r="M591" s="162">
        <v>13471.441531976225</v>
      </c>
      <c r="N591" s="38">
        <v>0</v>
      </c>
      <c r="O591" s="38">
        <v>0</v>
      </c>
      <c r="P591" s="31">
        <v>0</v>
      </c>
      <c r="Q591" s="39">
        <v>1345.409598</v>
      </c>
      <c r="R591" s="40">
        <v>0</v>
      </c>
      <c r="S591" s="40">
        <v>0</v>
      </c>
      <c r="T591" s="40">
        <v>0</v>
      </c>
      <c r="U591" s="41">
        <v>0</v>
      </c>
      <c r="V591" s="42">
        <v>1345.409598</v>
      </c>
      <c r="W591" s="38">
        <v>1345.409598</v>
      </c>
      <c r="X591" s="38">
        <v>0</v>
      </c>
      <c r="Y591" s="37">
        <v>1345.409598</v>
      </c>
      <c r="Z591" s="155">
        <v>0</v>
      </c>
      <c r="AA591" s="38">
        <v>0</v>
      </c>
      <c r="AB591" s="38">
        <v>0</v>
      </c>
      <c r="AC591" s="38">
        <v>0</v>
      </c>
      <c r="AD591" s="38">
        <v>0</v>
      </c>
      <c r="AE591" s="38">
        <v>0</v>
      </c>
      <c r="AF591" s="38">
        <v>0</v>
      </c>
      <c r="AG591" s="146">
        <v>0</v>
      </c>
      <c r="AH591" s="38">
        <v>0</v>
      </c>
      <c r="AI591" s="38">
        <v>0</v>
      </c>
      <c r="AJ591" s="38">
        <v>0</v>
      </c>
      <c r="AK591" s="38">
        <v>0</v>
      </c>
      <c r="AL591" s="38">
        <v>0</v>
      </c>
      <c r="AM591" s="38">
        <v>0</v>
      </c>
      <c r="AN591" s="38">
        <v>0</v>
      </c>
      <c r="AO591" s="38">
        <v>0</v>
      </c>
      <c r="AP591" s="38">
        <v>0</v>
      </c>
      <c r="AQ591" s="38">
        <v>0</v>
      </c>
      <c r="AR591" s="38">
        <v>0</v>
      </c>
      <c r="AS591" s="38">
        <v>0</v>
      </c>
    </row>
    <row r="592" spans="2:45" s="1" customFormat="1" ht="14.25" x14ac:dyDescent="0.2">
      <c r="B592" s="33" t="s">
        <v>1809</v>
      </c>
      <c r="C592" s="34" t="s">
        <v>756</v>
      </c>
      <c r="D592" s="33" t="s">
        <v>757</v>
      </c>
      <c r="E592" s="33" t="s">
        <v>13</v>
      </c>
      <c r="F592" s="33" t="s">
        <v>11</v>
      </c>
      <c r="G592" s="33" t="s">
        <v>16</v>
      </c>
      <c r="H592" s="33" t="s">
        <v>52</v>
      </c>
      <c r="I592" s="33" t="s">
        <v>10</v>
      </c>
      <c r="J592" s="33" t="s">
        <v>10</v>
      </c>
      <c r="K592" s="33" t="s">
        <v>758</v>
      </c>
      <c r="L592" s="37">
        <v>0</v>
      </c>
      <c r="M592" s="162">
        <v>5032.0120779999997</v>
      </c>
      <c r="N592" s="38">
        <v>1475.2</v>
      </c>
      <c r="O592" s="38">
        <v>0</v>
      </c>
      <c r="P592" s="31">
        <v>7714.8949767199992</v>
      </c>
      <c r="Q592" s="39">
        <v>255.992558</v>
      </c>
      <c r="R592" s="40">
        <v>0</v>
      </c>
      <c r="S592" s="40">
        <v>0</v>
      </c>
      <c r="T592" s="40">
        <v>0</v>
      </c>
      <c r="U592" s="41">
        <v>0</v>
      </c>
      <c r="V592" s="42">
        <v>255.992558</v>
      </c>
      <c r="W592" s="38">
        <v>7970.8875347199992</v>
      </c>
      <c r="X592" s="38">
        <v>0</v>
      </c>
      <c r="Y592" s="37">
        <v>7970.8875347199992</v>
      </c>
      <c r="Z592" s="155">
        <v>0</v>
      </c>
      <c r="AA592" s="38">
        <v>0</v>
      </c>
      <c r="AB592" s="38">
        <v>0</v>
      </c>
      <c r="AC592" s="38">
        <v>0</v>
      </c>
      <c r="AD592" s="38">
        <v>0</v>
      </c>
      <c r="AE592" s="38">
        <v>0</v>
      </c>
      <c r="AF592" s="38">
        <v>0</v>
      </c>
      <c r="AG592" s="146">
        <v>0</v>
      </c>
      <c r="AH592" s="38">
        <v>1207.6828987199999</v>
      </c>
      <c r="AI592" s="38">
        <v>0</v>
      </c>
      <c r="AJ592" s="38">
        <v>0</v>
      </c>
      <c r="AK592" s="38">
        <v>0</v>
      </c>
      <c r="AL592" s="38">
        <v>0</v>
      </c>
      <c r="AM592" s="38">
        <v>1207.6828987199999</v>
      </c>
      <c r="AN592" s="38">
        <v>1207.6828987199999</v>
      </c>
      <c r="AO592" s="38">
        <v>7714.8949767199992</v>
      </c>
      <c r="AP592" s="38">
        <v>6507.2120779999996</v>
      </c>
      <c r="AQ592" s="38">
        <v>1207.6828987200006</v>
      </c>
      <c r="AR592" s="38">
        <v>1475.2</v>
      </c>
      <c r="AS592" s="38">
        <v>0</v>
      </c>
    </row>
    <row r="593" spans="2:45" s="1" customFormat="1" ht="14.25" x14ac:dyDescent="0.2">
      <c r="B593" s="33" t="s">
        <v>1809</v>
      </c>
      <c r="C593" s="34" t="s">
        <v>610</v>
      </c>
      <c r="D593" s="33" t="s">
        <v>611</v>
      </c>
      <c r="E593" s="33" t="s">
        <v>13</v>
      </c>
      <c r="F593" s="33" t="s">
        <v>11</v>
      </c>
      <c r="G593" s="33" t="s">
        <v>16</v>
      </c>
      <c r="H593" s="33" t="s">
        <v>36</v>
      </c>
      <c r="I593" s="33" t="s">
        <v>10</v>
      </c>
      <c r="J593" s="33" t="s">
        <v>10</v>
      </c>
      <c r="K593" s="33" t="s">
        <v>612</v>
      </c>
      <c r="L593" s="37">
        <v>0</v>
      </c>
      <c r="M593" s="162">
        <v>719.15052400000002</v>
      </c>
      <c r="N593" s="38">
        <v>1407</v>
      </c>
      <c r="O593" s="38">
        <v>0</v>
      </c>
      <c r="P593" s="31">
        <v>2298.7466497600003</v>
      </c>
      <c r="Q593" s="39">
        <v>554.44796499999995</v>
      </c>
      <c r="R593" s="40">
        <v>0</v>
      </c>
      <c r="S593" s="40">
        <v>0</v>
      </c>
      <c r="T593" s="40">
        <v>0</v>
      </c>
      <c r="U593" s="41">
        <v>0</v>
      </c>
      <c r="V593" s="42">
        <v>554.44796499999995</v>
      </c>
      <c r="W593" s="38">
        <v>2853.1946147600001</v>
      </c>
      <c r="X593" s="38">
        <v>0</v>
      </c>
      <c r="Y593" s="37">
        <v>2853.1946147600001</v>
      </c>
      <c r="Z593" s="155">
        <v>0</v>
      </c>
      <c r="AA593" s="38">
        <v>0</v>
      </c>
      <c r="AB593" s="38">
        <v>0</v>
      </c>
      <c r="AC593" s="38">
        <v>0</v>
      </c>
      <c r="AD593" s="38">
        <v>0</v>
      </c>
      <c r="AE593" s="38">
        <v>0</v>
      </c>
      <c r="AF593" s="38">
        <v>0</v>
      </c>
      <c r="AG593" s="146">
        <v>0</v>
      </c>
      <c r="AH593" s="38">
        <v>172.59612576000001</v>
      </c>
      <c r="AI593" s="38">
        <v>0</v>
      </c>
      <c r="AJ593" s="38">
        <v>0</v>
      </c>
      <c r="AK593" s="38">
        <v>0</v>
      </c>
      <c r="AL593" s="38">
        <v>0</v>
      </c>
      <c r="AM593" s="38">
        <v>172.59612576000001</v>
      </c>
      <c r="AN593" s="38">
        <v>172.59612576000001</v>
      </c>
      <c r="AO593" s="38">
        <v>2298.7466497600003</v>
      </c>
      <c r="AP593" s="38">
        <v>2126.1505240000001</v>
      </c>
      <c r="AQ593" s="38">
        <v>172.59612576000018</v>
      </c>
      <c r="AR593" s="38">
        <v>1407</v>
      </c>
      <c r="AS593" s="38">
        <v>0</v>
      </c>
    </row>
    <row r="594" spans="2:45" s="1" customFormat="1" ht="14.25" x14ac:dyDescent="0.2">
      <c r="B594" s="33" t="s">
        <v>1809</v>
      </c>
      <c r="C594" s="34" t="s">
        <v>580</v>
      </c>
      <c r="D594" s="33" t="s">
        <v>581</v>
      </c>
      <c r="E594" s="33" t="s">
        <v>13</v>
      </c>
      <c r="F594" s="33" t="s">
        <v>11</v>
      </c>
      <c r="G594" s="33" t="s">
        <v>16</v>
      </c>
      <c r="H594" s="33" t="s">
        <v>36</v>
      </c>
      <c r="I594" s="33" t="s">
        <v>10</v>
      </c>
      <c r="J594" s="33" t="s">
        <v>10</v>
      </c>
      <c r="K594" s="33" t="s">
        <v>582</v>
      </c>
      <c r="L594" s="37">
        <v>0</v>
      </c>
      <c r="M594" s="162">
        <v>340744.63522599998</v>
      </c>
      <c r="N594" s="38">
        <v>-562150</v>
      </c>
      <c r="O594" s="38">
        <v>510949.39571234438</v>
      </c>
      <c r="P594" s="31">
        <v>-115018.65231976002</v>
      </c>
      <c r="Q594" s="39">
        <v>11069.618703</v>
      </c>
      <c r="R594" s="40">
        <v>115018.65231976002</v>
      </c>
      <c r="S594" s="40">
        <v>0</v>
      </c>
      <c r="T594" s="40">
        <v>431655.096319145</v>
      </c>
      <c r="U594" s="41">
        <v>546676.69657886133</v>
      </c>
      <c r="V594" s="42">
        <v>557746.31528186135</v>
      </c>
      <c r="W594" s="38">
        <v>557746.31528186135</v>
      </c>
      <c r="X594" s="38">
        <v>499879.77700934443</v>
      </c>
      <c r="Y594" s="37">
        <v>57866.538272516918</v>
      </c>
      <c r="Z594" s="155">
        <v>0</v>
      </c>
      <c r="AA594" s="38">
        <v>0</v>
      </c>
      <c r="AB594" s="38">
        <v>0</v>
      </c>
      <c r="AC594" s="38">
        <v>0</v>
      </c>
      <c r="AD594" s="38">
        <v>0</v>
      </c>
      <c r="AE594" s="38">
        <v>0</v>
      </c>
      <c r="AF594" s="38">
        <v>0</v>
      </c>
      <c r="AG594" s="146">
        <v>28086</v>
      </c>
      <c r="AH594" s="38">
        <v>109864.71245424</v>
      </c>
      <c r="AI594" s="38">
        <v>28086</v>
      </c>
      <c r="AJ594" s="38">
        <v>28086</v>
      </c>
      <c r="AK594" s="38">
        <v>0</v>
      </c>
      <c r="AL594" s="38">
        <v>0</v>
      </c>
      <c r="AM594" s="38">
        <v>81778.712454239998</v>
      </c>
      <c r="AN594" s="38">
        <v>81778.712454239998</v>
      </c>
      <c r="AO594" s="38">
        <v>-115018.65231976002</v>
      </c>
      <c r="AP594" s="38">
        <v>-196797.36477400002</v>
      </c>
      <c r="AQ594" s="38">
        <v>81778.712454239998</v>
      </c>
      <c r="AR594" s="38">
        <v>-562150</v>
      </c>
      <c r="AS594" s="38">
        <v>0</v>
      </c>
    </row>
    <row r="595" spans="2:45" s="1" customFormat="1" ht="14.25" x14ac:dyDescent="0.2">
      <c r="B595" s="33" t="s">
        <v>1809</v>
      </c>
      <c r="C595" s="34" t="s">
        <v>1247</v>
      </c>
      <c r="D595" s="33" t="s">
        <v>1248</v>
      </c>
      <c r="E595" s="33" t="s">
        <v>13</v>
      </c>
      <c r="F595" s="33" t="s">
        <v>11</v>
      </c>
      <c r="G595" s="33" t="s">
        <v>16</v>
      </c>
      <c r="H595" s="33" t="s">
        <v>36</v>
      </c>
      <c r="I595" s="33" t="s">
        <v>10</v>
      </c>
      <c r="J595" s="33" t="s">
        <v>10</v>
      </c>
      <c r="K595" s="33" t="s">
        <v>1249</v>
      </c>
      <c r="L595" s="37">
        <v>0</v>
      </c>
      <c r="M595" s="162">
        <v>48672.585330000002</v>
      </c>
      <c r="N595" s="38">
        <v>-68914</v>
      </c>
      <c r="O595" s="38">
        <v>21711.272636999995</v>
      </c>
      <c r="P595" s="31">
        <v>120581.58533</v>
      </c>
      <c r="Q595" s="39">
        <v>2870.6967690000001</v>
      </c>
      <c r="R595" s="40">
        <v>0</v>
      </c>
      <c r="S595" s="40">
        <v>0</v>
      </c>
      <c r="T595" s="40">
        <v>0</v>
      </c>
      <c r="U595" s="41">
        <v>0</v>
      </c>
      <c r="V595" s="42">
        <v>2870.6967690000001</v>
      </c>
      <c r="W595" s="38">
        <v>123452.282099</v>
      </c>
      <c r="X595" s="38">
        <v>0</v>
      </c>
      <c r="Y595" s="37">
        <v>123452.282099</v>
      </c>
      <c r="Z595" s="155">
        <v>0</v>
      </c>
      <c r="AA595" s="38">
        <v>0</v>
      </c>
      <c r="AB595" s="38">
        <v>0</v>
      </c>
      <c r="AC595" s="38">
        <v>0</v>
      </c>
      <c r="AD595" s="38">
        <v>0</v>
      </c>
      <c r="AE595" s="38">
        <v>0</v>
      </c>
      <c r="AF595" s="38">
        <v>0</v>
      </c>
      <c r="AG595" s="146">
        <v>139938</v>
      </c>
      <c r="AH595" s="38">
        <v>142638</v>
      </c>
      <c r="AI595" s="38">
        <v>0</v>
      </c>
      <c r="AJ595" s="38">
        <v>2700</v>
      </c>
      <c r="AK595" s="38">
        <v>2700</v>
      </c>
      <c r="AL595" s="38">
        <v>139938</v>
      </c>
      <c r="AM595" s="38">
        <v>139938</v>
      </c>
      <c r="AN595" s="38">
        <v>0</v>
      </c>
      <c r="AO595" s="38">
        <v>120581.58533</v>
      </c>
      <c r="AP595" s="38">
        <v>117881.58533</v>
      </c>
      <c r="AQ595" s="38">
        <v>2700</v>
      </c>
      <c r="AR595" s="38">
        <v>-68914</v>
      </c>
      <c r="AS595" s="38">
        <v>0</v>
      </c>
    </row>
    <row r="596" spans="2:45" s="1" customFormat="1" ht="14.25" x14ac:dyDescent="0.2">
      <c r="B596" s="33" t="s">
        <v>1809</v>
      </c>
      <c r="C596" s="34" t="s">
        <v>1079</v>
      </c>
      <c r="D596" s="33" t="s">
        <v>1080</v>
      </c>
      <c r="E596" s="33" t="s">
        <v>13</v>
      </c>
      <c r="F596" s="33" t="s">
        <v>11</v>
      </c>
      <c r="G596" s="33" t="s">
        <v>16</v>
      </c>
      <c r="H596" s="33" t="s">
        <v>36</v>
      </c>
      <c r="I596" s="33" t="s">
        <v>10</v>
      </c>
      <c r="J596" s="33" t="s">
        <v>10</v>
      </c>
      <c r="K596" s="33" t="s">
        <v>1081</v>
      </c>
      <c r="L596" s="37">
        <v>0</v>
      </c>
      <c r="M596" s="162">
        <v>598734.76003600005</v>
      </c>
      <c r="N596" s="38">
        <v>-150316</v>
      </c>
      <c r="O596" s="38">
        <v>94366.088081468522</v>
      </c>
      <c r="P596" s="31">
        <v>494823.40244464006</v>
      </c>
      <c r="Q596" s="39">
        <v>633.92744000000005</v>
      </c>
      <c r="R596" s="40">
        <v>0</v>
      </c>
      <c r="S596" s="40">
        <v>0</v>
      </c>
      <c r="T596" s="40">
        <v>0</v>
      </c>
      <c r="U596" s="41">
        <v>0</v>
      </c>
      <c r="V596" s="42">
        <v>633.92744000000005</v>
      </c>
      <c r="W596" s="38">
        <v>495457.32988464006</v>
      </c>
      <c r="X596" s="38">
        <v>0</v>
      </c>
      <c r="Y596" s="37">
        <v>495457.32988464006</v>
      </c>
      <c r="Z596" s="155">
        <v>0</v>
      </c>
      <c r="AA596" s="38">
        <v>0</v>
      </c>
      <c r="AB596" s="38">
        <v>0</v>
      </c>
      <c r="AC596" s="38">
        <v>0</v>
      </c>
      <c r="AD596" s="38">
        <v>0</v>
      </c>
      <c r="AE596" s="38">
        <v>0</v>
      </c>
      <c r="AF596" s="38">
        <v>0</v>
      </c>
      <c r="AG596" s="146">
        <v>7626</v>
      </c>
      <c r="AH596" s="38">
        <v>192136.64240864001</v>
      </c>
      <c r="AI596" s="38">
        <v>0</v>
      </c>
      <c r="AJ596" s="38">
        <v>48440.3</v>
      </c>
      <c r="AK596" s="38">
        <v>48440.3</v>
      </c>
      <c r="AL596" s="38">
        <v>7626</v>
      </c>
      <c r="AM596" s="38">
        <v>143696.34240864002</v>
      </c>
      <c r="AN596" s="38">
        <v>136070.34240864002</v>
      </c>
      <c r="AO596" s="38">
        <v>494823.40244464006</v>
      </c>
      <c r="AP596" s="38">
        <v>310312.76003600005</v>
      </c>
      <c r="AQ596" s="38">
        <v>184510.64240864001</v>
      </c>
      <c r="AR596" s="38">
        <v>-150316</v>
      </c>
      <c r="AS596" s="38">
        <v>0</v>
      </c>
    </row>
    <row r="597" spans="2:45" s="1" customFormat="1" ht="14.25" x14ac:dyDescent="0.2">
      <c r="B597" s="33" t="s">
        <v>1809</v>
      </c>
      <c r="C597" s="34" t="s">
        <v>1295</v>
      </c>
      <c r="D597" s="33" t="s">
        <v>1296</v>
      </c>
      <c r="E597" s="33" t="s">
        <v>13</v>
      </c>
      <c r="F597" s="33" t="s">
        <v>11</v>
      </c>
      <c r="G597" s="33" t="s">
        <v>16</v>
      </c>
      <c r="H597" s="33" t="s">
        <v>36</v>
      </c>
      <c r="I597" s="33" t="s">
        <v>10</v>
      </c>
      <c r="J597" s="33" t="s">
        <v>10</v>
      </c>
      <c r="K597" s="33" t="s">
        <v>1297</v>
      </c>
      <c r="L597" s="37">
        <v>0</v>
      </c>
      <c r="M597" s="162">
        <v>19104.172621999998</v>
      </c>
      <c r="N597" s="38">
        <v>-21050</v>
      </c>
      <c r="O597" s="38">
        <v>7019.5001165952963</v>
      </c>
      <c r="P597" s="31">
        <v>-4805.4086865200024</v>
      </c>
      <c r="Q597" s="39">
        <v>975.91053399999998</v>
      </c>
      <c r="R597" s="40">
        <v>4805.4086865200024</v>
      </c>
      <c r="S597" s="40">
        <v>0</v>
      </c>
      <c r="T597" s="40">
        <v>5218.7473135961391</v>
      </c>
      <c r="U597" s="41">
        <v>10024.210055409769</v>
      </c>
      <c r="V597" s="42">
        <v>11000.120589409769</v>
      </c>
      <c r="W597" s="38">
        <v>11000.120589409769</v>
      </c>
      <c r="X597" s="38">
        <v>6043.5895825952975</v>
      </c>
      <c r="Y597" s="37">
        <v>4956.5310068144718</v>
      </c>
      <c r="Z597" s="155">
        <v>0</v>
      </c>
      <c r="AA597" s="38">
        <v>0</v>
      </c>
      <c r="AB597" s="38">
        <v>0</v>
      </c>
      <c r="AC597" s="38">
        <v>0</v>
      </c>
      <c r="AD597" s="38">
        <v>0</v>
      </c>
      <c r="AE597" s="38">
        <v>0</v>
      </c>
      <c r="AF597" s="38">
        <v>0</v>
      </c>
      <c r="AG597" s="146">
        <v>0</v>
      </c>
      <c r="AH597" s="38">
        <v>6495.4186914799993</v>
      </c>
      <c r="AI597" s="38">
        <v>0</v>
      </c>
      <c r="AJ597" s="38">
        <v>1910.4172621999999</v>
      </c>
      <c r="AK597" s="38">
        <v>1910.4172621999999</v>
      </c>
      <c r="AL597" s="38">
        <v>0</v>
      </c>
      <c r="AM597" s="38">
        <v>4585.0014292799997</v>
      </c>
      <c r="AN597" s="38">
        <v>4585.0014292799997</v>
      </c>
      <c r="AO597" s="38">
        <v>-4805.4086865200024</v>
      </c>
      <c r="AP597" s="38">
        <v>-11300.827378000002</v>
      </c>
      <c r="AQ597" s="38">
        <v>6495.4186914799993</v>
      </c>
      <c r="AR597" s="38">
        <v>-21050</v>
      </c>
      <c r="AS597" s="38">
        <v>0</v>
      </c>
    </row>
    <row r="598" spans="2:45" s="1" customFormat="1" ht="14.25" x14ac:dyDescent="0.2">
      <c r="B598" s="33" t="s">
        <v>1809</v>
      </c>
      <c r="C598" s="34" t="s">
        <v>341</v>
      </c>
      <c r="D598" s="33" t="s">
        <v>342</v>
      </c>
      <c r="E598" s="33" t="s">
        <v>13</v>
      </c>
      <c r="F598" s="33" t="s">
        <v>11</v>
      </c>
      <c r="G598" s="33" t="s">
        <v>16</v>
      </c>
      <c r="H598" s="33" t="s">
        <v>36</v>
      </c>
      <c r="I598" s="33" t="s">
        <v>10</v>
      </c>
      <c r="J598" s="33" t="s">
        <v>10</v>
      </c>
      <c r="K598" s="33" t="s">
        <v>343</v>
      </c>
      <c r="L598" s="37">
        <v>0</v>
      </c>
      <c r="M598" s="162">
        <v>48570.335205000003</v>
      </c>
      <c r="N598" s="38">
        <v>0</v>
      </c>
      <c r="O598" s="38">
        <v>0</v>
      </c>
      <c r="P598" s="31">
        <v>59073.215654200001</v>
      </c>
      <c r="Q598" s="39">
        <v>4087.8332209999999</v>
      </c>
      <c r="R598" s="40">
        <v>0</v>
      </c>
      <c r="S598" s="40">
        <v>0</v>
      </c>
      <c r="T598" s="40">
        <v>0</v>
      </c>
      <c r="U598" s="41">
        <v>0</v>
      </c>
      <c r="V598" s="42">
        <v>4087.8332209999999</v>
      </c>
      <c r="W598" s="38">
        <v>63161.048875200002</v>
      </c>
      <c r="X598" s="38">
        <v>0</v>
      </c>
      <c r="Y598" s="37">
        <v>63161.048875200002</v>
      </c>
      <c r="Z598" s="155">
        <v>0</v>
      </c>
      <c r="AA598" s="38">
        <v>0</v>
      </c>
      <c r="AB598" s="38">
        <v>0</v>
      </c>
      <c r="AC598" s="38">
        <v>0</v>
      </c>
      <c r="AD598" s="38">
        <v>0</v>
      </c>
      <c r="AE598" s="38">
        <v>0</v>
      </c>
      <c r="AF598" s="38">
        <v>0</v>
      </c>
      <c r="AG598" s="146">
        <v>1154</v>
      </c>
      <c r="AH598" s="38">
        <v>11656.8804492</v>
      </c>
      <c r="AI598" s="38">
        <v>0</v>
      </c>
      <c r="AJ598" s="38">
        <v>0</v>
      </c>
      <c r="AK598" s="38">
        <v>0</v>
      </c>
      <c r="AL598" s="38">
        <v>1154</v>
      </c>
      <c r="AM598" s="38">
        <v>11656.8804492</v>
      </c>
      <c r="AN598" s="38">
        <v>10502.8804492</v>
      </c>
      <c r="AO598" s="38">
        <v>59073.215654200001</v>
      </c>
      <c r="AP598" s="38">
        <v>48570.335205000003</v>
      </c>
      <c r="AQ598" s="38">
        <v>10502.880449200005</v>
      </c>
      <c r="AR598" s="38">
        <v>0</v>
      </c>
      <c r="AS598" s="38">
        <v>0</v>
      </c>
    </row>
    <row r="599" spans="2:45" s="1" customFormat="1" ht="14.25" x14ac:dyDescent="0.2">
      <c r="B599" s="33" t="s">
        <v>1809</v>
      </c>
      <c r="C599" s="34" t="s">
        <v>1735</v>
      </c>
      <c r="D599" s="33" t="s">
        <v>1736</v>
      </c>
      <c r="E599" s="33" t="s">
        <v>13</v>
      </c>
      <c r="F599" s="33" t="s">
        <v>11</v>
      </c>
      <c r="G599" s="33" t="s">
        <v>16</v>
      </c>
      <c r="H599" s="33" t="s">
        <v>36</v>
      </c>
      <c r="I599" s="33" t="s">
        <v>10</v>
      </c>
      <c r="J599" s="33" t="s">
        <v>10</v>
      </c>
      <c r="K599" s="33" t="s">
        <v>1737</v>
      </c>
      <c r="L599" s="37">
        <v>0</v>
      </c>
      <c r="M599" s="162">
        <v>182176.540075</v>
      </c>
      <c r="N599" s="38">
        <v>-142836.24</v>
      </c>
      <c r="O599" s="38">
        <v>142336.24</v>
      </c>
      <c r="P599" s="31">
        <v>65778.669693000003</v>
      </c>
      <c r="Q599" s="39">
        <v>0</v>
      </c>
      <c r="R599" s="40">
        <v>0</v>
      </c>
      <c r="S599" s="40">
        <v>0</v>
      </c>
      <c r="T599" s="40">
        <v>66108.826371285759</v>
      </c>
      <c r="U599" s="41">
        <v>66109.182863345617</v>
      </c>
      <c r="V599" s="42">
        <v>66109.182863345617</v>
      </c>
      <c r="W599" s="38">
        <v>131887.85255634564</v>
      </c>
      <c r="X599" s="38">
        <v>76557.570307000016</v>
      </c>
      <c r="Y599" s="37">
        <v>55330.282249345619</v>
      </c>
      <c r="Z599" s="155">
        <v>0</v>
      </c>
      <c r="AA599" s="38">
        <v>0</v>
      </c>
      <c r="AB599" s="38">
        <v>0</v>
      </c>
      <c r="AC599" s="38">
        <v>0</v>
      </c>
      <c r="AD599" s="38">
        <v>0</v>
      </c>
      <c r="AE599" s="38">
        <v>0</v>
      </c>
      <c r="AF599" s="38">
        <v>0</v>
      </c>
      <c r="AG599" s="146">
        <v>37091</v>
      </c>
      <c r="AH599" s="38">
        <v>44222.369617999997</v>
      </c>
      <c r="AI599" s="38">
        <v>0</v>
      </c>
      <c r="AJ599" s="38">
        <v>500</v>
      </c>
      <c r="AK599" s="38">
        <v>500</v>
      </c>
      <c r="AL599" s="38">
        <v>37091</v>
      </c>
      <c r="AM599" s="38">
        <v>43722.369617999997</v>
      </c>
      <c r="AN599" s="38">
        <v>6631.369617999997</v>
      </c>
      <c r="AO599" s="38">
        <v>65778.669693000003</v>
      </c>
      <c r="AP599" s="38">
        <v>58647.300075000006</v>
      </c>
      <c r="AQ599" s="38">
        <v>7131.369617999997</v>
      </c>
      <c r="AR599" s="38">
        <v>-142836.24</v>
      </c>
      <c r="AS599" s="38">
        <v>0</v>
      </c>
    </row>
    <row r="600" spans="2:45" s="1" customFormat="1" ht="14.25" x14ac:dyDescent="0.2">
      <c r="B600" s="33" t="s">
        <v>1809</v>
      </c>
      <c r="C600" s="34" t="s">
        <v>157</v>
      </c>
      <c r="D600" s="33" t="s">
        <v>158</v>
      </c>
      <c r="E600" s="33" t="s">
        <v>13</v>
      </c>
      <c r="F600" s="33" t="s">
        <v>11</v>
      </c>
      <c r="G600" s="33" t="s">
        <v>16</v>
      </c>
      <c r="H600" s="33" t="s">
        <v>36</v>
      </c>
      <c r="I600" s="33" t="s">
        <v>10</v>
      </c>
      <c r="J600" s="33" t="s">
        <v>10</v>
      </c>
      <c r="K600" s="33" t="s">
        <v>159</v>
      </c>
      <c r="L600" s="37">
        <v>0</v>
      </c>
      <c r="M600" s="162">
        <v>123681.410615</v>
      </c>
      <c r="N600" s="38">
        <v>-104022</v>
      </c>
      <c r="O600" s="38">
        <v>33967.854611383482</v>
      </c>
      <c r="P600" s="31">
        <v>49771.412162599998</v>
      </c>
      <c r="Q600" s="39">
        <v>9013.1157029999995</v>
      </c>
      <c r="R600" s="40">
        <v>0</v>
      </c>
      <c r="S600" s="40">
        <v>0</v>
      </c>
      <c r="T600" s="40">
        <v>0</v>
      </c>
      <c r="U600" s="41">
        <v>0</v>
      </c>
      <c r="V600" s="42">
        <v>9013.1157029999995</v>
      </c>
      <c r="W600" s="38">
        <v>58784.527865600001</v>
      </c>
      <c r="X600" s="38">
        <v>0</v>
      </c>
      <c r="Y600" s="37">
        <v>58784.527865600001</v>
      </c>
      <c r="Z600" s="155">
        <v>0</v>
      </c>
      <c r="AA600" s="38">
        <v>0</v>
      </c>
      <c r="AB600" s="38">
        <v>0</v>
      </c>
      <c r="AC600" s="38">
        <v>0</v>
      </c>
      <c r="AD600" s="38">
        <v>0</v>
      </c>
      <c r="AE600" s="38">
        <v>0</v>
      </c>
      <c r="AF600" s="38">
        <v>0</v>
      </c>
      <c r="AG600" s="146">
        <v>0</v>
      </c>
      <c r="AH600" s="38">
        <v>30112.001547599997</v>
      </c>
      <c r="AI600" s="38">
        <v>0</v>
      </c>
      <c r="AJ600" s="38">
        <v>428.46300000000002</v>
      </c>
      <c r="AK600" s="38">
        <v>428.46300000000002</v>
      </c>
      <c r="AL600" s="38">
        <v>0</v>
      </c>
      <c r="AM600" s="38">
        <v>29683.538547599997</v>
      </c>
      <c r="AN600" s="38">
        <v>29683.538547599997</v>
      </c>
      <c r="AO600" s="38">
        <v>49771.412162599998</v>
      </c>
      <c r="AP600" s="38">
        <v>19659.410614999997</v>
      </c>
      <c r="AQ600" s="38">
        <v>30112.001547599997</v>
      </c>
      <c r="AR600" s="38">
        <v>-104022</v>
      </c>
      <c r="AS600" s="38">
        <v>0</v>
      </c>
    </row>
    <row r="601" spans="2:45" s="1" customFormat="1" ht="14.25" x14ac:dyDescent="0.2">
      <c r="B601" s="35" t="s">
        <v>1809</v>
      </c>
      <c r="C601" s="36" t="s">
        <v>148</v>
      </c>
      <c r="D601" s="35" t="s">
        <v>149</v>
      </c>
      <c r="E601" s="35" t="s">
        <v>13</v>
      </c>
      <c r="F601" s="35" t="s">
        <v>11</v>
      </c>
      <c r="G601" s="35" t="s">
        <v>16</v>
      </c>
      <c r="H601" s="35" t="s">
        <v>36</v>
      </c>
      <c r="I601" s="35" t="s">
        <v>10</v>
      </c>
      <c r="J601" s="35" t="s">
        <v>10</v>
      </c>
      <c r="K601" s="35" t="s">
        <v>150</v>
      </c>
      <c r="L601" s="43">
        <v>0</v>
      </c>
      <c r="M601" s="163">
        <v>308508.31429900002</v>
      </c>
      <c r="N601" s="44">
        <v>-128024</v>
      </c>
      <c r="O601" s="44">
        <v>69634.793963265474</v>
      </c>
      <c r="P601" s="32">
        <v>272526.30973076005</v>
      </c>
      <c r="Q601" s="45">
        <v>23595.860229999998</v>
      </c>
      <c r="R601" s="46">
        <v>0</v>
      </c>
      <c r="S601" s="46">
        <v>0</v>
      </c>
      <c r="T601" s="46">
        <v>0</v>
      </c>
      <c r="U601" s="47">
        <v>0</v>
      </c>
      <c r="V601" s="48">
        <v>23595.860229999998</v>
      </c>
      <c r="W601" s="44">
        <v>296122.16996076005</v>
      </c>
      <c r="X601" s="44">
        <v>0</v>
      </c>
      <c r="Y601" s="43">
        <v>296122.16996076005</v>
      </c>
      <c r="Z601" s="156">
        <v>0</v>
      </c>
      <c r="AA601" s="44">
        <v>0</v>
      </c>
      <c r="AB601" s="44">
        <v>0</v>
      </c>
      <c r="AC601" s="44">
        <v>0</v>
      </c>
      <c r="AD601" s="44">
        <v>0</v>
      </c>
      <c r="AE601" s="44">
        <v>0</v>
      </c>
      <c r="AF601" s="44">
        <v>0</v>
      </c>
      <c r="AG601" s="147">
        <v>0</v>
      </c>
      <c r="AH601" s="44">
        <v>92041.995431760006</v>
      </c>
      <c r="AI601" s="44">
        <v>0</v>
      </c>
      <c r="AJ601" s="44">
        <v>18000</v>
      </c>
      <c r="AK601" s="44">
        <v>18000</v>
      </c>
      <c r="AL601" s="44">
        <v>0</v>
      </c>
      <c r="AM601" s="44">
        <v>74041.995431760006</v>
      </c>
      <c r="AN601" s="44">
        <v>74041.995431760006</v>
      </c>
      <c r="AO601" s="44">
        <v>272526.30973076005</v>
      </c>
      <c r="AP601" s="44">
        <v>180484.31429900005</v>
      </c>
      <c r="AQ601" s="44">
        <v>92041.995431759977</v>
      </c>
      <c r="AR601" s="44">
        <v>-128024</v>
      </c>
      <c r="AS601" s="44">
        <v>0</v>
      </c>
    </row>
    <row r="607" spans="2:45" x14ac:dyDescent="0.15">
      <c r="AG607" s="99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FC8E-308E-4C1B-84FB-5D77BDA03F20}">
  <sheetPr>
    <tabColor rgb="FF92D050"/>
  </sheetPr>
  <dimension ref="B3:M21"/>
  <sheetViews>
    <sheetView showGridLines="0" workbookViewId="0">
      <selection activeCell="C5" sqref="C5"/>
    </sheetView>
  </sheetViews>
  <sheetFormatPr defaultColWidth="9.14453125" defaultRowHeight="10.5" x14ac:dyDescent="0.1"/>
  <cols>
    <col min="1" max="1" width="9.14453125" style="51"/>
    <col min="2" max="2" width="2.41796875" style="51" bestFit="1" customWidth="1"/>
    <col min="3" max="3" width="33.765625" style="51" customWidth="1"/>
    <col min="4" max="4" width="12.10546875" style="51" customWidth="1"/>
    <col min="5" max="5" width="13.1796875" style="51" bestFit="1" customWidth="1"/>
    <col min="6" max="6" width="8.203125" style="51" customWidth="1"/>
    <col min="7" max="7" width="4.83984375" style="51" customWidth="1"/>
    <col min="8" max="8" width="38.47265625" style="51" bestFit="1" customWidth="1"/>
    <col min="9" max="9" width="11.56640625" style="51" customWidth="1"/>
    <col min="10" max="10" width="10.89453125" style="51" customWidth="1"/>
    <col min="11" max="11" width="16.0078125" style="51" customWidth="1"/>
    <col min="12" max="16384" width="9.14453125" style="51"/>
  </cols>
  <sheetData>
    <row r="3" spans="2:13" ht="15" x14ac:dyDescent="0.15">
      <c r="C3" s="135" t="s">
        <v>1832</v>
      </c>
    </row>
    <row r="4" spans="2:13" ht="11.25" thickBot="1" x14ac:dyDescent="0.15">
      <c r="C4" s="52" t="s">
        <v>1833</v>
      </c>
    </row>
    <row r="5" spans="2:13" ht="15" thickBot="1" x14ac:dyDescent="0.2">
      <c r="B5" s="53"/>
      <c r="C5" s="54" t="str">
        <f>+'risorse covid 2021'!K7</f>
        <v>AGORDO</v>
      </c>
      <c r="D5" s="55" t="s">
        <v>1834</v>
      </c>
      <c r="E5" s="56">
        <f>VLOOKUP($C$5,Tabella1[[ENTE]:[IMU 2021 (Art. 177, co. 2, DL 34/2020)]],2,0)</f>
        <v>4093</v>
      </c>
      <c r="F5" s="57" t="s">
        <v>1835</v>
      </c>
      <c r="G5" s="58"/>
      <c r="H5" s="59" t="s">
        <v>1836</v>
      </c>
      <c r="I5" s="60"/>
      <c r="J5" s="60"/>
      <c r="K5" s="60"/>
    </row>
    <row r="6" spans="2:13" ht="41.25" customHeight="1" x14ac:dyDescent="0.15">
      <c r="C6" s="61"/>
      <c r="D6" s="62">
        <v>2020</v>
      </c>
      <c r="E6" s="62">
        <v>2021</v>
      </c>
      <c r="F6" s="61" t="s">
        <v>1837</v>
      </c>
      <c r="G6" s="63"/>
      <c r="H6" s="64"/>
      <c r="I6" s="65" t="s">
        <v>1838</v>
      </c>
      <c r="J6" s="65" t="s">
        <v>1839</v>
      </c>
      <c r="K6" s="66" t="s">
        <v>1840</v>
      </c>
      <c r="L6" s="67"/>
    </row>
    <row r="7" spans="2:13" ht="27.75" customHeight="1" x14ac:dyDescent="0.15">
      <c r="B7" s="68">
        <v>1</v>
      </c>
      <c r="C7" s="69" t="s">
        <v>1872</v>
      </c>
      <c r="D7" s="108">
        <f>VLOOKUP($C$5,Tabella1[[ENTE]:[diff minori entrate]],3,0)</f>
        <v>237572.88998199999</v>
      </c>
      <c r="E7" s="108"/>
      <c r="F7" s="123">
        <f>D7/$E$5</f>
        <v>58.043706323479107</v>
      </c>
      <c r="G7" s="70"/>
      <c r="H7" s="71" t="s">
        <v>1841</v>
      </c>
      <c r="I7" s="72">
        <f>VLOOKUP($C$5,Tabella1[[ENTE]:[diff minori entrate]],25,0)</f>
        <v>0</v>
      </c>
      <c r="J7" s="72">
        <f>VLOOKUP($C$5,Tabella1[[ENTE]:[diff minori entrate]],26,0)</f>
        <v>5510</v>
      </c>
      <c r="K7" s="72">
        <f>J7-I7</f>
        <v>5510</v>
      </c>
      <c r="L7" s="73"/>
    </row>
    <row r="8" spans="2:13" ht="27.75" customHeight="1" x14ac:dyDescent="0.15">
      <c r="B8" s="74">
        <v>2</v>
      </c>
      <c r="C8" s="75" t="s">
        <v>1871</v>
      </c>
      <c r="D8" s="96">
        <f>VLOOKUP($C$5,Tabella1[[ENTE]:[diff minori entrate]],4,0)</f>
        <v>-163360</v>
      </c>
      <c r="E8" s="96"/>
      <c r="F8" s="124">
        <f>D8/$E$5</f>
        <v>-39.912044954800876</v>
      </c>
      <c r="G8" s="70"/>
      <c r="H8" s="100" t="s">
        <v>1842</v>
      </c>
      <c r="I8" s="101">
        <f>VLOOKUP($C$5,Tabella1[[ENTE]:[diff minori entrate]],28,0)</f>
        <v>102515</v>
      </c>
      <c r="J8" s="101">
        <f>VLOOKUP($C$5,Tabella1[[ENTE]:[diff minori entrate]],29,0)</f>
        <v>102515</v>
      </c>
      <c r="K8" s="101">
        <f>J8-I8</f>
        <v>0</v>
      </c>
      <c r="L8" s="73"/>
    </row>
    <row r="9" spans="2:13" ht="27.75" customHeight="1" x14ac:dyDescent="0.15">
      <c r="B9" s="74">
        <v>3</v>
      </c>
      <c r="C9" s="76" t="s">
        <v>1870</v>
      </c>
      <c r="D9" s="95"/>
      <c r="E9" s="96">
        <f>VLOOKUP($C$5,Tabella1[[ENTE]:[diff minori entrate]],6,0)</f>
        <v>148094.88998199999</v>
      </c>
      <c r="F9" s="124">
        <f>E9/$E$5</f>
        <v>36.182479839237722</v>
      </c>
      <c r="G9" s="70"/>
      <c r="H9" s="105" t="s">
        <v>1869</v>
      </c>
      <c r="I9" s="101">
        <f>VLOOKUP($C$5,Tabella1[[ENTE]:[diff minori entrate]],34,0)</f>
        <v>-163360</v>
      </c>
      <c r="J9" s="101">
        <f>VLOOKUP($C$5,Tabella1[[ENTE]:[diff minori entrate]],4,0)</f>
        <v>-163360</v>
      </c>
      <c r="K9" s="101">
        <f>J9-I9</f>
        <v>0</v>
      </c>
      <c r="M9" s="79"/>
    </row>
    <row r="10" spans="2:13" ht="16.5" customHeight="1" x14ac:dyDescent="0.1">
      <c r="B10" s="78">
        <v>4</v>
      </c>
      <c r="C10" s="168" t="s">
        <v>1873</v>
      </c>
      <c r="D10" s="110"/>
      <c r="E10" s="110">
        <f>VLOOKUP($C$5,Tabella1[[ENTE]:[diff minori entrate]],7,0)</f>
        <v>11520.348164999999</v>
      </c>
      <c r="F10" s="124"/>
      <c r="G10" s="70"/>
      <c r="H10" s="102" t="s">
        <v>1879</v>
      </c>
      <c r="I10" s="106"/>
      <c r="J10" s="106"/>
      <c r="K10" s="107">
        <f>+SUM(K7:K9)</f>
        <v>5510</v>
      </c>
      <c r="L10" s="79"/>
    </row>
    <row r="11" spans="2:13" ht="16.5" customHeight="1" x14ac:dyDescent="0.15">
      <c r="B11" s="78">
        <v>5</v>
      </c>
      <c r="C11" s="128" t="s">
        <v>1874</v>
      </c>
      <c r="D11" s="111"/>
      <c r="E11" s="111">
        <f>VLOOKUP($C$5,Tabella1[[ENTE]:[diff minori entrate]],11,0)</f>
        <v>8186.0441430314559</v>
      </c>
      <c r="F11" s="125"/>
      <c r="G11" s="80"/>
      <c r="H11" s="103"/>
      <c r="I11" s="103"/>
      <c r="J11" s="103"/>
      <c r="K11" s="104"/>
      <c r="L11" s="81"/>
    </row>
    <row r="12" spans="2:13" ht="16.5" customHeight="1" x14ac:dyDescent="0.1">
      <c r="B12" s="83">
        <v>6</v>
      </c>
      <c r="C12" s="169" t="s">
        <v>1818</v>
      </c>
      <c r="D12" s="112"/>
      <c r="E12" s="112">
        <f>E11+E10</f>
        <v>19706.392308031456</v>
      </c>
      <c r="F12" s="126">
        <f>E12/$E$5</f>
        <v>4.8146572949014059</v>
      </c>
      <c r="G12" s="70"/>
      <c r="L12" s="81"/>
      <c r="M12" s="82"/>
    </row>
    <row r="13" spans="2:13" s="131" customFormat="1" ht="17.25" customHeight="1" x14ac:dyDescent="0.2">
      <c r="B13" s="68">
        <v>7</v>
      </c>
      <c r="C13" s="129" t="s">
        <v>1843</v>
      </c>
      <c r="D13" s="130"/>
      <c r="E13" s="109">
        <f>E9+E12</f>
        <v>167801.28229003143</v>
      </c>
      <c r="F13" s="123">
        <f>E13/$E$5</f>
        <v>40.997137134139123</v>
      </c>
      <c r="G13" s="70"/>
    </row>
    <row r="14" spans="2:13" ht="24" x14ac:dyDescent="0.15">
      <c r="B14" s="83">
        <v>8</v>
      </c>
      <c r="C14" s="84" t="s">
        <v>1844</v>
      </c>
      <c r="D14" s="132"/>
      <c r="E14" s="133">
        <f>VLOOKUP($C$5,Tabella1[[ENTE]:[diff minori entrate]],15,0)</f>
        <v>158282.36087074381</v>
      </c>
      <c r="F14" s="134"/>
      <c r="G14" s="63"/>
    </row>
    <row r="15" spans="2:13" ht="30.75" customHeight="1" x14ac:dyDescent="0.15">
      <c r="B15" s="86"/>
      <c r="C15" s="87" t="s">
        <v>1845</v>
      </c>
      <c r="D15" s="113"/>
      <c r="E15" s="114"/>
      <c r="F15" s="113"/>
      <c r="G15" s="63"/>
    </row>
    <row r="16" spans="2:13" ht="16.5" customHeight="1" x14ac:dyDescent="0.15">
      <c r="B16" s="88" t="s">
        <v>1846</v>
      </c>
      <c r="C16" s="89" t="s">
        <v>1875</v>
      </c>
      <c r="D16" s="115"/>
      <c r="E16" s="94">
        <f>VLOOKUP($C$5,Tabella1[[ENTE]:[diff minori entrate]],18,0)</f>
        <v>24044.414062982672</v>
      </c>
      <c r="F16" s="119">
        <f>E16/$E$5</f>
        <v>5.874520904711134</v>
      </c>
    </row>
    <row r="17" spans="2:7" ht="16.5" customHeight="1" x14ac:dyDescent="0.15">
      <c r="B17" s="90" t="s">
        <v>1847</v>
      </c>
      <c r="C17" s="77" t="s">
        <v>1876</v>
      </c>
      <c r="D17" s="95"/>
      <c r="E17" s="95">
        <f>VLOOKUP($C$5,Tabella1[[ENTE]:[diff minori entrate]],19,0)</f>
        <v>17156.68</v>
      </c>
      <c r="F17" s="120">
        <f t="shared" ref="F17:F21" si="0">E17/$E$5</f>
        <v>4.1917126801856828</v>
      </c>
      <c r="G17" s="63"/>
    </row>
    <row r="18" spans="2:7" ht="16.5" customHeight="1" x14ac:dyDescent="0.15">
      <c r="B18" s="90" t="s">
        <v>1848</v>
      </c>
      <c r="C18" s="77" t="s">
        <v>1877</v>
      </c>
      <c r="D18" s="95"/>
      <c r="E18" s="96">
        <f>VLOOKUP($C$5,Tabella1[[ENTE]:[diff minori entrate]],16,0)</f>
        <v>0</v>
      </c>
      <c r="F18" s="121">
        <f t="shared" si="0"/>
        <v>0</v>
      </c>
      <c r="G18" s="70"/>
    </row>
    <row r="19" spans="2:7" ht="16.5" customHeight="1" x14ac:dyDescent="0.15">
      <c r="B19" s="90" t="s">
        <v>1849</v>
      </c>
      <c r="C19" s="77" t="s">
        <v>1878</v>
      </c>
      <c r="D19" s="116"/>
      <c r="E19" s="95">
        <f>VLOOKUP($C$5,Tabella1[[ENTE]:[diff minori entrate]],17,0)</f>
        <v>18596.829551274903</v>
      </c>
      <c r="F19" s="120">
        <f t="shared" si="0"/>
        <v>4.5435693992853414</v>
      </c>
    </row>
    <row r="20" spans="2:7" ht="16.5" customHeight="1" x14ac:dyDescent="0.15">
      <c r="B20" s="91" t="s">
        <v>1850</v>
      </c>
      <c r="C20" s="85" t="s">
        <v>1880</v>
      </c>
      <c r="D20" s="117"/>
      <c r="E20" s="97">
        <f>VLOOKUP($C$5,Tabella1[[ENTE]:[diff minori entrate]],20,0) + VLOOKUP($C$5,Tabella1[[ENTE]:[diff minori entrate]],21,0)</f>
        <v>3642.4156550500002</v>
      </c>
      <c r="F20" s="122">
        <f t="shared" si="0"/>
        <v>0.88991342659418526</v>
      </c>
    </row>
    <row r="21" spans="2:7" ht="16.5" customHeight="1" x14ac:dyDescent="0.15">
      <c r="B21" s="92"/>
      <c r="C21" s="93" t="s">
        <v>1851</v>
      </c>
      <c r="D21" s="118"/>
      <c r="E21" s="98">
        <f>SUM(E16:E20)</f>
        <v>63440.339269307573</v>
      </c>
      <c r="F21" s="127">
        <f t="shared" si="0"/>
        <v>15.499716410776344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risorse covid 2021</vt:lpstr>
      <vt:lpstr>cruscotto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2021-07-16T18:36:05Z</dcterms:created>
  <dcterms:modified xsi:type="dcterms:W3CDTF">2021-07-16T18:36:30Z</dcterms:modified>
</cp:coreProperties>
</file>